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inal Table" sheetId="1" r:id="rId1"/>
  </sheets>
  <externalReferences>
    <externalReference r:id="rId2"/>
    <externalReference r:id="rId3"/>
    <externalReference r:id="rId4"/>
  </externalReferences>
  <definedNames>
    <definedName name="_cls1">[2]LMmapCode!$F$3</definedName>
    <definedName name="_cls2">[2]LMmapCode!$F$4</definedName>
    <definedName name="_cls3">[2]LMmapCode!$F$5</definedName>
    <definedName name="_cls4">[2]LMmapCode!$F$6</definedName>
    <definedName name="_cls5">[2]LMmapCode!$F$7</definedName>
    <definedName name="actReg">[2]LMmapCode!$J$11</definedName>
    <definedName name="actRegCode">[2]LMmapCode!$J$13</definedName>
    <definedName name="actRegValue">[2]LMmapCode!$J$12</definedName>
    <definedName name="cls0">[2]LMmapCode!$F$8</definedName>
    <definedName name="clsValue">[2]LMmapCode!$J$3:$K$8</definedName>
    <definedName name="country">'[3]Country &amp; ID'!$A$2:$A$237</definedName>
    <definedName name="RegData">[2]W1_1990Data!$K$7:$L$7</definedName>
    <definedName name="Table2011" localSheetId="0">[2]LMmapCode!$F$8</definedName>
    <definedName name="Z_ExcelSQL_A181" localSheetId="0">'Final Table'!$A$133:$A$161</definedName>
    <definedName name="Z_ExcelSQL_B10" localSheetId="0">'Final Table'!$B$32:$B$121</definedName>
  </definedNames>
  <calcPr calcId="145621"/>
</workbook>
</file>

<file path=xl/calcChain.xml><?xml version="1.0" encoding="utf-8"?>
<calcChain xmlns="http://schemas.openxmlformats.org/spreadsheetml/2006/main">
  <c r="AS29" i="1" l="1"/>
  <c r="AR29" i="1"/>
  <c r="AQ29" i="1"/>
  <c r="AP29" i="1"/>
  <c r="AO29" i="1"/>
  <c r="AN29" i="1"/>
  <c r="AM29" i="1"/>
  <c r="AL29" i="1"/>
  <c r="AK29" i="1"/>
  <c r="AJ29" i="1"/>
  <c r="AI29" i="1"/>
  <c r="AH29" i="1"/>
  <c r="AG29" i="1"/>
  <c r="AF29" i="1"/>
  <c r="AE29" i="1"/>
  <c r="AD29" i="1"/>
  <c r="AC29" i="1"/>
  <c r="AB29" i="1"/>
  <c r="AA29" i="1"/>
  <c r="Z29" i="1"/>
  <c r="Y29" i="1"/>
</calcChain>
</file>

<file path=xl/sharedStrings.xml><?xml version="1.0" encoding="utf-8"?>
<sst xmlns="http://schemas.openxmlformats.org/spreadsheetml/2006/main" count="1552" uniqueCount="147">
  <si>
    <t>Environmental Indicators and Selected Time Series</t>
  </si>
  <si>
    <t>Hazardous waste generated per capita</t>
  </si>
  <si>
    <r>
      <t>Date of release:</t>
    </r>
    <r>
      <rPr>
        <sz val="12"/>
        <rFont val="Arial"/>
        <family val="2"/>
      </rPr>
      <t xml:space="preserve"> February 2017</t>
    </r>
  </si>
  <si>
    <t>Choose a country from the following drop-down list:</t>
  </si>
  <si>
    <t>Algeria</t>
  </si>
  <si>
    <t>RefTable</t>
  </si>
  <si>
    <t>Country</t>
  </si>
  <si>
    <t>Source</t>
  </si>
  <si>
    <t>kg</t>
  </si>
  <si>
    <t>U</t>
  </si>
  <si>
    <t>...</t>
  </si>
  <si>
    <t>Austria</t>
  </si>
  <si>
    <t>E</t>
  </si>
  <si>
    <t>Azerbaijan</t>
  </si>
  <si>
    <t>Bahrain</t>
  </si>
  <si>
    <t>Bangladesh</t>
  </si>
  <si>
    <t>Belarus</t>
  </si>
  <si>
    <t>Belgium</t>
  </si>
  <si>
    <t>Belize</t>
  </si>
  <si>
    <t>Benin</t>
  </si>
  <si>
    <t>Bermuda</t>
  </si>
  <si>
    <t>Bosnia and Herzegovina</t>
  </si>
  <si>
    <t>Bulgaria</t>
  </si>
  <si>
    <t>Burkina Faso</t>
  </si>
  <si>
    <t>Cameroon</t>
  </si>
  <si>
    <t>Chile</t>
  </si>
  <si>
    <t>China</t>
  </si>
  <si>
    <t>China, Hong Kong Special Administrative Region</t>
  </si>
  <si>
    <t>China, Macao Special Administrative Region</t>
  </si>
  <si>
    <t>Colombia</t>
  </si>
  <si>
    <t>10,11</t>
  </si>
  <si>
    <t>Croatia</t>
  </si>
  <si>
    <t>Cuba</t>
  </si>
  <si>
    <t>Cyprus</t>
  </si>
  <si>
    <t>Czechia</t>
  </si>
  <si>
    <t>Denmark</t>
  </si>
  <si>
    <t>Dominica</t>
  </si>
  <si>
    <t>Ecuador</t>
  </si>
  <si>
    <t>Estonia</t>
  </si>
  <si>
    <t>Finland</t>
  </si>
  <si>
    <t>France</t>
  </si>
  <si>
    <t>French Guiana</t>
  </si>
  <si>
    <t>Germany</t>
  </si>
  <si>
    <t>Greece</t>
  </si>
  <si>
    <t>Guadeloupe</t>
  </si>
  <si>
    <t>Hungary</t>
  </si>
  <si>
    <t>Iceland</t>
  </si>
  <si>
    <t>India</t>
  </si>
  <si>
    <t>Iraq</t>
  </si>
  <si>
    <t>Ireland</t>
  </si>
  <si>
    <t>Israel</t>
  </si>
  <si>
    <t>Italy</t>
  </si>
  <si>
    <t>Jamaica</t>
  </si>
  <si>
    <t>Jordan</t>
  </si>
  <si>
    <t>15,16</t>
  </si>
  <si>
    <t>Kyrgyzstan</t>
  </si>
  <si>
    <t>Latvia</t>
  </si>
  <si>
    <t>Lebanon</t>
  </si>
  <si>
    <t>Liechtenstein</t>
  </si>
  <si>
    <t>Lithuania</t>
  </si>
  <si>
    <t>Luxembourg</t>
  </si>
  <si>
    <t>Madagascar</t>
  </si>
  <si>
    <t>Malaysia</t>
  </si>
  <si>
    <t>Malta</t>
  </si>
  <si>
    <t>Martinique</t>
  </si>
  <si>
    <t>Mauritius</t>
  </si>
  <si>
    <t>Monaco</t>
  </si>
  <si>
    <t>Montenegro</t>
  </si>
  <si>
    <t>Morocco</t>
  </si>
  <si>
    <t>Netherlands</t>
  </si>
  <si>
    <t>Niger</t>
  </si>
  <si>
    <t>Norway</t>
  </si>
  <si>
    <t>Panama</t>
  </si>
  <si>
    <t>Poland</t>
  </si>
  <si>
    <t>Portugal</t>
  </si>
  <si>
    <t>Republic of Moldova</t>
  </si>
  <si>
    <t>Réunion</t>
  </si>
  <si>
    <t>Romania</t>
  </si>
  <si>
    <t>Russian Federation</t>
  </si>
  <si>
    <t>Saint Vincent and the Grenadines</t>
  </si>
  <si>
    <t>Senegal</t>
  </si>
  <si>
    <t>Serbia</t>
  </si>
  <si>
    <t>Singapore</t>
  </si>
  <si>
    <t>Slovakia</t>
  </si>
  <si>
    <t>Slovenia</t>
  </si>
  <si>
    <t>South Africa</t>
  </si>
  <si>
    <t>Spain</t>
  </si>
  <si>
    <t>Sri Lanka</t>
  </si>
  <si>
    <t>State of Palestine</t>
  </si>
  <si>
    <t>24,25</t>
  </si>
  <si>
    <t>Sweden</t>
  </si>
  <si>
    <t>Syrian Arab Republic</t>
  </si>
  <si>
    <t>Thailand</t>
  </si>
  <si>
    <t>The former Yugoslav Republic of Macedonia</t>
  </si>
  <si>
    <t>Togo</t>
  </si>
  <si>
    <t>Trinidad and Tobago</t>
  </si>
  <si>
    <t>Tunisia</t>
  </si>
  <si>
    <t>Turkey</t>
  </si>
  <si>
    <t>Ukraine</t>
  </si>
  <si>
    <t>United Arab Emirates</t>
  </si>
  <si>
    <t>United Kingdom of Great Britain and Northern Ireland</t>
  </si>
  <si>
    <t>Yemen</t>
  </si>
  <si>
    <t>Zambia</t>
  </si>
  <si>
    <t>Zimbabwe</t>
  </si>
  <si>
    <t>Sources:</t>
  </si>
  <si>
    <t>For hazardous waste generated (numerator), the following two sources were used (as denoted in column C of the above table):</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</si>
  <si>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</si>
  <si>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October 2016.)</t>
    </r>
  </si>
  <si>
    <t>For population (denominator) the following source was used for all countries:</t>
  </si>
  <si>
    <r>
      <rPr>
        <sz val="8"/>
        <rFont val="Arial"/>
        <family val="2"/>
      </rPr>
      <t xml:space="preserve">United Nations, Department of Economic and Social Affairs, Population Division,  World Population Prospects: The 2015 Revision,  New York, 2015. Data files available at: </t>
    </r>
    <r>
      <rPr>
        <u/>
        <sz val="8"/>
        <color theme="10"/>
        <rFont val="Arial"/>
        <family val="2"/>
      </rPr>
      <t>https://esa.un.org/unpd/wpp/</t>
    </r>
    <r>
      <rPr>
        <sz val="8"/>
        <rFont val="Arial"/>
        <family val="2"/>
      </rPr>
      <t xml:space="preserve"> . (Date of extraction: July 2016).</t>
    </r>
  </si>
  <si>
    <t>Footnotes:</t>
  </si>
  <si>
    <t>The data provided from 1995 till 2002 was based on calculated quantity, as total quantity of industrial waste generated without classification (hazardous or non-hazardous) adopted by Basel Convention. Since 2003, the data were based on classifications as adopted by Basel Convention.</t>
  </si>
  <si>
    <t>Hazardous waste generated data refer to Dhaka city only. Data are from Dhaka City Corporation.</t>
  </si>
  <si>
    <t>Estimated data.</t>
  </si>
  <si>
    <t>Waste from hospitals only.</t>
  </si>
  <si>
    <t>Data refer to biomedical waste.</t>
  </si>
  <si>
    <t>Significant change of quantities is due to corrected data provided by the BiH entity Federal Institute for Statistics for 2010 and 2012.</t>
  </si>
  <si>
    <t>Hazardous waste data refer to hazardous waste for the two cities: Ouagadougou and Bobo Dioulasso.</t>
  </si>
  <si>
    <t>Statistical coverage has broadened from industrial and daily living sources to the following five parts: industrial, agricultural, urban living, motor vehicles and centralized pollution treatment facilities.</t>
  </si>
  <si>
    <t>Pathological solid waste from hospitals, clinics and ash from incineration.</t>
  </si>
  <si>
    <t>It should be clarified that only those establishments categorized as major generators of hazardous waste (generating more than 1,000 kilograms per month) submitted reports for the 2007 accounting period.</t>
  </si>
  <si>
    <t>This information is updated and calculated based on the information provided by the Regional and/or local Environmental Authorities of the country, from Chapter III of the Register of Hazardous Waste Generators, as of October 31, 2013 (closing date for the generation information for the National Report on Generation and Management of Hazardous Waste in Colombia - Year 2012).</t>
  </si>
  <si>
    <t>Eurostat estimate (phased out).</t>
  </si>
  <si>
    <t>Hazardous waste data are a partial total.</t>
  </si>
  <si>
    <t>Environmental Survey of medical services activity in Iraq for the year 2008.</t>
  </si>
  <si>
    <t>The clear difference between the data of years 2010 and 2011 is because in 2010, Phosphogypsum was classified as a liquid chemical substance and this classification was modified to be more realistic since this substance is disposed of in its solid state, and the same goes for the 2008 data where the Phosphogypsum was at 1,200,000 tons and was classified as solid whereas in 2009 Phosphogypsum reached only 0.3 tons while liquid Phosphogypsum reached 2,322,630 m3.</t>
  </si>
  <si>
    <t>Phosphogypsum regarded as solid waste and included in the estimate.</t>
  </si>
  <si>
    <t>Only data related to pharmaceutical wastes are available for the year 1998.</t>
  </si>
  <si>
    <t>This quantity represents biomedical waste only.</t>
  </si>
  <si>
    <t>Data refer only to the amount of hospital waste (Clinical waste from medical care in hospitals, medical centres and clinics. Basel Convention, Annex I Y1) collected in the districts of Panama (capital) and San Miguelito. Source: Directorate of Urban and Household Sanitation (1995-2006), Authority for Urban and Household Sanitation (2007-2012). Obtained by request of administrative records.</t>
  </si>
  <si>
    <t>Data on volume of salvaged and detoxified waste.</t>
  </si>
  <si>
    <t>Figures are for quantities of hazardous wastes collected by licenced collectors and do not reflect quantity of hazardous wastes generated.</t>
  </si>
  <si>
    <t>2011 National Waste Information Baseline Study.</t>
  </si>
  <si>
    <t>Data refer to waste from health care private centres taken from the Medical Environmental Survey.</t>
  </si>
  <si>
    <t>Data refer to health care centres' waste taken from the Environmental Survey for Health Care Centers.</t>
  </si>
  <si>
    <t>Hazardous waste data does not include data from the private sector healthcare centres.</t>
  </si>
  <si>
    <t>Data covers manufacturing section only.</t>
  </si>
  <si>
    <t>Data refer to Polychlorinated Biphenyls (PCB) waste.</t>
  </si>
  <si>
    <t>Data refer to industrial hazardous wastes.</t>
  </si>
  <si>
    <t>Hazardous waste data refer to city of Harare.</t>
  </si>
  <si>
    <t>Definitions &amp; Technical notes:</t>
  </si>
  <si>
    <t>UNSD has sourced hazardous waste generated data from either UNSD or Eurostat as specified within the table (column C). For all countries, population data are sourced from the United Nations' World Population Prospects source cited above, and the per capita calculation has been made by UNSD.</t>
  </si>
  <si>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</si>
  <si>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</si>
  <si>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 denotes no data available.</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</si>
  <si>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</si>
  <si>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The degree to which this represents the real amount of hazardous waste treated or disposed in the country will depend on how well the sector is regulated and policed. Data quality and comparability are therefore limited and trends should be interpreted with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</si>
</sst>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 ###\ ###\ ##0"/>
    <numFmt numFmtId="166" formatCode="0.0"/>
    <numFmt numFmtId="167" formatCode="###\ ###\ ##0"/>
  </numFmts>
  <fonts count="36" x14ac:knownFonts="1">
    <font>
      <sz val="11"/>
      <color theme="1"/>
      <name val="Calibri"/>
      <family val="2"/>
      <scheme val="minor"/>
    </font>
    <font>
      <sz val="11"/>
      <color theme="1"/>
      <name val="Calibri"/>
      <family val="2"/>
      <scheme val="minor"/>
    </font>
    <font>
      <sz val="10"/>
      <name val="Arial"/>
      <family val="2"/>
    </font>
    <font>
      <sz val="8"/>
      <name val="Arial"/>
      <family val="2"/>
    </font>
    <font>
      <i/>
      <vertAlign val="superscript"/>
      <sz val="8"/>
      <name val="Arial"/>
      <family val="2"/>
    </font>
    <font>
      <i/>
      <vertAlign val="superscript"/>
      <sz val="10"/>
      <name val="Arial"/>
      <family val="2"/>
    </font>
    <font>
      <b/>
      <sz val="15"/>
      <name val="Arial"/>
      <family val="2"/>
    </font>
    <font>
      <b/>
      <sz val="8"/>
      <name val="Arial"/>
      <family val="2"/>
    </font>
    <font>
      <b/>
      <i/>
      <vertAlign val="superscript"/>
      <sz val="8"/>
      <name val="Arial"/>
      <family val="2"/>
    </font>
    <font>
      <b/>
      <sz val="10"/>
      <name val="Arial"/>
      <family val="2"/>
    </font>
    <font>
      <b/>
      <sz val="13"/>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sz val="10"/>
      <color indexed="9"/>
      <name val="Arial"/>
      <family val="2"/>
    </font>
    <font>
      <sz val="8"/>
      <color theme="0"/>
      <name val="Arial"/>
      <family val="2"/>
    </font>
    <font>
      <sz val="10"/>
      <color theme="0"/>
      <name val="Arial"/>
      <family val="2"/>
    </font>
    <font>
      <b/>
      <sz val="8"/>
      <color indexed="9"/>
      <name val="Arial"/>
      <family val="2"/>
    </font>
    <font>
      <b/>
      <sz val="10"/>
      <color indexed="8"/>
      <name val="Arial"/>
      <family val="2"/>
    </font>
    <font>
      <b/>
      <i/>
      <sz val="7"/>
      <name val="Arial"/>
      <family val="2"/>
    </font>
    <font>
      <i/>
      <sz val="7"/>
      <name val="Arial"/>
      <family val="2"/>
    </font>
    <font>
      <i/>
      <vertAlign val="superscript"/>
      <sz val="8"/>
      <color theme="1"/>
      <name val="Arial"/>
      <family val="2"/>
    </font>
    <font>
      <b/>
      <i/>
      <u/>
      <sz val="9"/>
      <name val="Arial"/>
      <family val="2"/>
    </font>
    <font>
      <b/>
      <i/>
      <u/>
      <sz val="8"/>
      <name val="Arial"/>
      <family val="2"/>
    </font>
    <font>
      <b/>
      <i/>
      <u/>
      <vertAlign val="superscript"/>
      <sz val="8"/>
      <name val="Arial"/>
      <family val="2"/>
    </font>
    <font>
      <sz val="8"/>
      <color theme="1"/>
      <name val="Calibri"/>
      <family val="2"/>
      <scheme val="minor"/>
    </font>
    <font>
      <u/>
      <sz val="11"/>
      <color theme="10"/>
      <name val="Calibri"/>
      <family val="2"/>
      <scheme val="minor"/>
    </font>
    <font>
      <u/>
      <sz val="8"/>
      <color theme="10"/>
      <name val="Arial"/>
      <family val="2"/>
    </font>
    <font>
      <b/>
      <u/>
      <sz val="8"/>
      <name val="Arial"/>
      <family val="2"/>
    </font>
    <font>
      <sz val="9"/>
      <name val="Arial"/>
      <family val="2"/>
    </font>
    <font>
      <b/>
      <u/>
      <sz val="9"/>
      <name val="Arial"/>
      <family val="2"/>
    </font>
    <font>
      <b/>
      <i/>
      <u/>
      <sz val="7"/>
      <name val="Arial"/>
      <family val="2"/>
    </font>
    <font>
      <sz val="11"/>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2" fillId="0" borderId="0"/>
    <xf numFmtId="0" fontId="14" fillId="0" borderId="0"/>
    <xf numFmtId="0" fontId="14" fillId="0" borderId="0"/>
    <xf numFmtId="0" fontId="1" fillId="0" borderId="0"/>
    <xf numFmtId="0" fontId="29" fillId="0" borderId="0" applyNumberFormat="0" applyFill="0" applyBorder="0" applyAlignment="0" applyProtection="0"/>
    <xf numFmtId="0" fontId="35" fillId="0" borderId="0"/>
    <xf numFmtId="0" fontId="1" fillId="0" borderId="0"/>
  </cellStyleXfs>
  <cellXfs count="135">
    <xf numFmtId="0" fontId="0" fillId="0" borderId="0" xfId="0"/>
    <xf numFmtId="0" fontId="3" fillId="0" borderId="0" xfId="1" applyFont="1" applyProtection="1">
      <protection locked="0"/>
    </xf>
    <xf numFmtId="164" fontId="3" fillId="0" borderId="0" xfId="1" applyNumberFormat="1" applyFont="1" applyAlignment="1" applyProtection="1">
      <alignment horizontal="right"/>
      <protection locked="0"/>
    </xf>
    <xf numFmtId="0" fontId="4" fillId="0" borderId="0" xfId="1" applyFont="1" applyAlignment="1" applyProtection="1">
      <alignment horizontal="left"/>
      <protection locked="0"/>
    </xf>
    <xf numFmtId="164" fontId="3" fillId="0" borderId="0" xfId="1" applyNumberFormat="1" applyFont="1" applyProtection="1">
      <protection locked="0"/>
    </xf>
    <xf numFmtId="0" fontId="5" fillId="0" borderId="0" xfId="1" applyFont="1" applyProtection="1">
      <protection locked="0"/>
    </xf>
    <xf numFmtId="0" fontId="2" fillId="0" borderId="0" xfId="1" applyProtection="1">
      <protection locked="0"/>
    </xf>
    <xf numFmtId="0" fontId="3" fillId="2" borderId="0" xfId="1" applyFont="1" applyFill="1" applyProtection="1">
      <protection locked="0"/>
    </xf>
    <xf numFmtId="164" fontId="3" fillId="2" borderId="0" xfId="1" applyNumberFormat="1" applyFont="1" applyFill="1" applyAlignment="1" applyProtection="1">
      <alignment horizontal="right"/>
      <protection locked="0"/>
    </xf>
    <xf numFmtId="0" fontId="4" fillId="2" borderId="0" xfId="1" applyFont="1" applyFill="1" applyAlignment="1" applyProtection="1">
      <alignment horizontal="left"/>
      <protection locked="0"/>
    </xf>
    <xf numFmtId="164" fontId="3" fillId="2" borderId="0" xfId="1" applyNumberFormat="1" applyFont="1" applyFill="1" applyProtection="1">
      <protection locked="0"/>
    </xf>
    <xf numFmtId="0" fontId="5" fillId="2" borderId="0" xfId="1" applyFont="1" applyFill="1" applyProtection="1">
      <protection locked="0"/>
    </xf>
    <xf numFmtId="164" fontId="3" fillId="2" borderId="0" xfId="1" applyNumberFormat="1" applyFont="1" applyFill="1" applyAlignment="1" applyProtection="1">
      <alignment horizontal="right"/>
      <protection hidden="1"/>
    </xf>
    <xf numFmtId="0" fontId="6" fillId="2" borderId="0" xfId="1" applyFont="1" applyFill="1" applyAlignment="1" applyProtection="1">
      <alignment horizontal="left"/>
      <protection hidden="1"/>
    </xf>
    <xf numFmtId="164" fontId="7" fillId="2" borderId="0" xfId="1" applyNumberFormat="1" applyFont="1" applyFill="1" applyAlignment="1" applyProtection="1">
      <alignment horizontal="right"/>
      <protection hidden="1"/>
    </xf>
    <xf numFmtId="0" fontId="8" fillId="2" borderId="0" xfId="1" applyFont="1" applyFill="1" applyAlignment="1" applyProtection="1">
      <alignment horizontal="left"/>
      <protection hidden="1"/>
    </xf>
    <xf numFmtId="0" fontId="4" fillId="2" borderId="0" xfId="1" applyFont="1" applyFill="1" applyAlignment="1" applyProtection="1">
      <alignment horizontal="left"/>
      <protection hidden="1"/>
    </xf>
    <xf numFmtId="164" fontId="3" fillId="2" borderId="0" xfId="1" applyNumberFormat="1" applyFont="1" applyFill="1" applyProtection="1">
      <protection hidden="1"/>
    </xf>
    <xf numFmtId="0" fontId="5" fillId="2" borderId="0" xfId="1" applyFont="1" applyFill="1" applyProtection="1">
      <protection hidden="1"/>
    </xf>
    <xf numFmtId="0" fontId="2" fillId="0" borderId="0" xfId="1" applyProtection="1">
      <protection hidden="1"/>
    </xf>
    <xf numFmtId="0" fontId="9" fillId="2" borderId="0" xfId="1" applyFont="1" applyFill="1" applyProtection="1">
      <protection hidden="1"/>
    </xf>
    <xf numFmtId="0" fontId="10" fillId="2" borderId="0" xfId="1" applyFont="1" applyFill="1" applyProtection="1">
      <protection hidden="1"/>
    </xf>
    <xf numFmtId="49" fontId="11" fillId="2" borderId="0" xfId="1" applyNumberFormat="1" applyFont="1" applyFill="1" applyAlignment="1" applyProtection="1">
      <alignment horizontal="right"/>
      <protection hidden="1"/>
    </xf>
    <xf numFmtId="0" fontId="7" fillId="2" borderId="0" xfId="1" applyFont="1" applyFill="1" applyProtection="1">
      <protection locked="0"/>
    </xf>
    <xf numFmtId="164" fontId="7" fillId="2" borderId="0" xfId="1" applyNumberFormat="1" applyFont="1" applyFill="1" applyAlignment="1" applyProtection="1">
      <alignment horizontal="right"/>
      <protection locked="0"/>
    </xf>
    <xf numFmtId="0" fontId="8" fillId="2" borderId="0" xfId="1" applyFont="1" applyFill="1" applyAlignment="1" applyProtection="1">
      <alignment horizontal="left"/>
      <protection locked="0"/>
    </xf>
    <xf numFmtId="0" fontId="13" fillId="2" borderId="0" xfId="1" applyFont="1" applyFill="1" applyAlignment="1" applyProtection="1">
      <protection locked="0"/>
    </xf>
    <xf numFmtId="0" fontId="2" fillId="3" borderId="1" xfId="1" applyFont="1" applyFill="1" applyBorder="1" applyAlignment="1" applyProtection="1">
      <alignment horizontal="left" shrinkToFit="1"/>
      <protection locked="0"/>
    </xf>
    <xf numFmtId="0" fontId="2" fillId="3" borderId="2" xfId="1" applyFont="1" applyFill="1" applyBorder="1" applyAlignment="1" applyProtection="1">
      <alignment horizontal="left" shrinkToFit="1"/>
      <protection locked="0"/>
    </xf>
    <xf numFmtId="0" fontId="2" fillId="3" borderId="3" xfId="1" applyFont="1" applyFill="1" applyBorder="1" applyAlignment="1" applyProtection="1">
      <alignment horizontal="left" shrinkToFit="1"/>
      <protection locked="0"/>
    </xf>
    <xf numFmtId="0" fontId="7" fillId="2" borderId="0" xfId="1" applyFont="1" applyFill="1" applyProtection="1">
      <protection hidden="1"/>
    </xf>
    <xf numFmtId="0" fontId="13" fillId="2" borderId="0" xfId="1" applyFont="1" applyFill="1" applyBorder="1" applyProtection="1">
      <protection hidden="1"/>
    </xf>
    <xf numFmtId="164" fontId="3" fillId="2" borderId="0" xfId="1" applyNumberFormat="1" applyFont="1" applyFill="1" applyBorder="1" applyAlignment="1" applyProtection="1">
      <alignment horizontal="right"/>
      <protection hidden="1"/>
    </xf>
    <xf numFmtId="0" fontId="4" fillId="2" borderId="0" xfId="1" applyFont="1" applyFill="1" applyBorder="1" applyAlignment="1" applyProtection="1">
      <alignment horizontal="left"/>
      <protection hidden="1"/>
    </xf>
    <xf numFmtId="164" fontId="3" fillId="2" borderId="0" xfId="1" applyNumberFormat="1" applyFont="1" applyFill="1" applyBorder="1" applyProtection="1">
      <protection hidden="1"/>
    </xf>
    <xf numFmtId="0" fontId="5" fillId="2" borderId="0" xfId="1" applyFont="1" applyFill="1" applyBorder="1" applyProtection="1">
      <protection hidden="1"/>
    </xf>
    <xf numFmtId="165" fontId="15" fillId="4" borderId="4" xfId="2" applyNumberFormat="1" applyFont="1" applyFill="1" applyBorder="1" applyAlignment="1" applyProtection="1">
      <alignment horizontal="right" wrapText="1"/>
      <protection hidden="1"/>
    </xf>
    <xf numFmtId="165" fontId="15" fillId="4" borderId="5" xfId="2" applyNumberFormat="1" applyFont="1" applyFill="1" applyBorder="1" applyAlignment="1" applyProtection="1">
      <alignment horizontal="right" wrapText="1"/>
      <protection hidden="1"/>
    </xf>
    <xf numFmtId="165" fontId="15" fillId="4" borderId="6" xfId="2" applyNumberFormat="1" applyFont="1" applyFill="1" applyBorder="1" applyAlignment="1" applyProtection="1">
      <alignment horizontal="right" wrapText="1"/>
      <protection hidden="1"/>
    </xf>
    <xf numFmtId="165" fontId="15" fillId="4" borderId="7" xfId="2" applyNumberFormat="1" applyFont="1" applyFill="1" applyBorder="1" applyAlignment="1" applyProtection="1">
      <alignment horizontal="right" wrapText="1"/>
      <protection hidden="1"/>
    </xf>
    <xf numFmtId="165" fontId="15" fillId="4" borderId="0" xfId="2" applyNumberFormat="1" applyFont="1" applyFill="1" applyBorder="1" applyAlignment="1" applyProtection="1">
      <alignment horizontal="right" wrapText="1"/>
      <protection hidden="1"/>
    </xf>
    <xf numFmtId="165" fontId="15" fillId="4" borderId="8" xfId="2" applyNumberFormat="1" applyFont="1" applyFill="1" applyBorder="1" applyAlignment="1" applyProtection="1">
      <alignment horizontal="right" wrapText="1"/>
      <protection hidden="1"/>
    </xf>
    <xf numFmtId="165" fontId="15" fillId="4" borderId="9" xfId="2" applyNumberFormat="1" applyFont="1" applyFill="1" applyBorder="1" applyAlignment="1" applyProtection="1">
      <alignment horizontal="right" wrapText="1"/>
      <protection hidden="1"/>
    </xf>
    <xf numFmtId="165" fontId="15" fillId="4" borderId="10" xfId="2" applyNumberFormat="1" applyFont="1" applyFill="1" applyBorder="1" applyAlignment="1" applyProtection="1">
      <alignment horizontal="right" wrapText="1"/>
      <protection hidden="1"/>
    </xf>
    <xf numFmtId="165" fontId="15" fillId="4" borderId="11" xfId="2" applyNumberFormat="1" applyFont="1" applyFill="1" applyBorder="1" applyAlignment="1" applyProtection="1">
      <alignment horizontal="right" wrapText="1"/>
      <protection hidden="1"/>
    </xf>
    <xf numFmtId="0" fontId="7" fillId="2" borderId="0" xfId="1" applyFont="1" applyFill="1" applyBorder="1" applyProtection="1">
      <protection hidden="1"/>
    </xf>
    <xf numFmtId="164" fontId="7" fillId="2" borderId="0" xfId="1" applyNumberFormat="1" applyFont="1" applyFill="1" applyBorder="1" applyAlignment="1" applyProtection="1">
      <alignment horizontal="right"/>
      <protection hidden="1"/>
    </xf>
    <xf numFmtId="165" fontId="15" fillId="2" borderId="0" xfId="2" applyNumberFormat="1" applyFont="1" applyFill="1" applyBorder="1" applyAlignment="1" applyProtection="1">
      <alignment horizontal="right" wrapText="1"/>
      <protection hidden="1"/>
    </xf>
    <xf numFmtId="0" fontId="2" fillId="2" borderId="0" xfId="1" applyFill="1" applyBorder="1" applyProtection="1">
      <protection hidden="1"/>
    </xf>
    <xf numFmtId="0" fontId="16" fillId="2" borderId="0" xfId="1" applyFont="1" applyFill="1" applyBorder="1" applyProtection="1">
      <protection hidden="1"/>
    </xf>
    <xf numFmtId="0" fontId="2" fillId="0" borderId="0" xfId="1" applyBorder="1" applyProtection="1">
      <protection hidden="1"/>
    </xf>
    <xf numFmtId="2" fontId="17" fillId="0" borderId="0" xfId="3" applyNumberFormat="1" applyFont="1" applyFill="1" applyBorder="1" applyAlignment="1" applyProtection="1">
      <alignment horizontal="left" vertical="center"/>
      <protection hidden="1"/>
    </xf>
    <xf numFmtId="0" fontId="17" fillId="0" borderId="0" xfId="1" applyFont="1" applyProtection="1">
      <protection hidden="1"/>
    </xf>
    <xf numFmtId="0" fontId="18" fillId="0" borderId="0" xfId="1" applyNumberFormat="1" applyFont="1" applyFill="1" applyAlignment="1" applyProtection="1">
      <alignment horizontal="right" vertical="center"/>
      <protection hidden="1"/>
    </xf>
    <xf numFmtId="0" fontId="18" fillId="0" borderId="0" xfId="1" applyNumberFormat="1" applyFont="1" applyFill="1" applyAlignment="1" applyProtection="1">
      <alignment horizontal="right" vertical="center" wrapText="1"/>
      <protection hidden="1"/>
    </xf>
    <xf numFmtId="0" fontId="18" fillId="0" borderId="0" xfId="1" applyNumberFormat="1" applyFont="1" applyFill="1" applyAlignment="1" applyProtection="1">
      <alignment horizontal="right"/>
      <protection hidden="1"/>
    </xf>
    <xf numFmtId="0" fontId="19" fillId="0" borderId="0" xfId="1" applyFont="1" applyProtection="1">
      <protection hidden="1"/>
    </xf>
    <xf numFmtId="0" fontId="20" fillId="0" borderId="0" xfId="1" applyNumberFormat="1" applyFont="1" applyFill="1" applyProtection="1">
      <protection hidden="1"/>
    </xf>
    <xf numFmtId="166" fontId="18" fillId="0" borderId="0" xfId="1" applyNumberFormat="1" applyFont="1" applyAlignment="1" applyProtection="1">
      <alignment horizontal="right"/>
      <protection hidden="1"/>
    </xf>
    <xf numFmtId="166" fontId="18" fillId="0" borderId="0" xfId="1" applyNumberFormat="1" applyFont="1" applyProtection="1">
      <protection hidden="1"/>
    </xf>
    <xf numFmtId="2" fontId="21" fillId="5" borderId="0" xfId="3" applyNumberFormat="1" applyFont="1" applyFill="1" applyBorder="1" applyAlignment="1" applyProtection="1">
      <alignment horizontal="left" vertical="center"/>
      <protection locked="0"/>
    </xf>
    <xf numFmtId="0" fontId="22"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protection locked="0"/>
    </xf>
    <xf numFmtId="0" fontId="8"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left" vertical="center" wrapText="1"/>
      <protection locked="0"/>
    </xf>
    <xf numFmtId="0" fontId="7" fillId="6" borderId="0" xfId="1" applyFont="1" applyFill="1" applyAlignment="1" applyProtection="1">
      <alignment horizontal="center" vertical="center"/>
      <protection locked="0"/>
    </xf>
    <xf numFmtId="164" fontId="23" fillId="6" borderId="0" xfId="1" applyNumberFormat="1" applyFont="1" applyFill="1" applyAlignment="1" applyProtection="1">
      <alignment horizontal="center" vertical="center" wrapText="1"/>
      <protection locked="0"/>
    </xf>
    <xf numFmtId="0" fontId="1" fillId="0" borderId="0" xfId="4" applyAlignment="1"/>
    <xf numFmtId="0" fontId="3" fillId="7" borderId="0" xfId="1" applyFont="1" applyFill="1" applyAlignment="1" applyProtection="1">
      <alignment wrapText="1"/>
      <protection locked="0"/>
    </xf>
    <xf numFmtId="0" fontId="3" fillId="7" borderId="0" xfId="1" applyFont="1" applyFill="1" applyProtection="1">
      <protection locked="0"/>
    </xf>
    <xf numFmtId="167" fontId="3" fillId="7" borderId="0" xfId="1" applyNumberFormat="1" applyFont="1" applyFill="1" applyAlignment="1" applyProtection="1">
      <alignment horizontal="right"/>
      <protection locked="0"/>
    </xf>
    <xf numFmtId="0" fontId="4" fillId="7" borderId="0" xfId="1" applyFont="1" applyFill="1" applyAlignment="1" applyProtection="1">
      <alignment horizontal="left"/>
      <protection locked="0"/>
    </xf>
    <xf numFmtId="0" fontId="2" fillId="0" borderId="0" xfId="1" applyFill="1" applyProtection="1">
      <protection locked="0"/>
    </xf>
    <xf numFmtId="164" fontId="3" fillId="7" borderId="0" xfId="1" applyNumberFormat="1" applyFont="1" applyFill="1" applyAlignment="1" applyProtection="1">
      <alignment horizontal="right"/>
      <protection locked="0"/>
    </xf>
    <xf numFmtId="0" fontId="3" fillId="0" borderId="0" xfId="1" applyFont="1" applyAlignment="1" applyProtection="1">
      <alignment wrapText="1"/>
      <protection locked="0"/>
    </xf>
    <xf numFmtId="167" fontId="3" fillId="0" borderId="0" xfId="1" applyNumberFormat="1" applyFont="1" applyAlignment="1" applyProtection="1">
      <alignment horizontal="right"/>
      <protection locked="0"/>
    </xf>
    <xf numFmtId="0" fontId="24" fillId="7" borderId="0" xfId="4" applyFont="1" applyFill="1"/>
    <xf numFmtId="0" fontId="2" fillId="7" borderId="0" xfId="1" applyFill="1" applyProtection="1">
      <protection locked="0"/>
    </xf>
    <xf numFmtId="0" fontId="3" fillId="0" borderId="0" xfId="1" applyFont="1" applyFill="1" applyAlignment="1" applyProtection="1">
      <alignment wrapText="1"/>
      <protection locked="0"/>
    </xf>
    <xf numFmtId="0" fontId="3" fillId="0" borderId="0" xfId="1" applyFont="1" applyFill="1" applyProtection="1">
      <protection locked="0"/>
    </xf>
    <xf numFmtId="167" fontId="3" fillId="0" borderId="0" xfId="1" applyNumberFormat="1" applyFont="1" applyFill="1" applyAlignment="1" applyProtection="1">
      <alignment horizontal="right"/>
      <protection locked="0"/>
    </xf>
    <xf numFmtId="0" fontId="4" fillId="0" borderId="0" xfId="1" applyFont="1" applyFill="1" applyAlignment="1" applyProtection="1">
      <alignment horizontal="left"/>
      <protection locked="0"/>
    </xf>
    <xf numFmtId="0" fontId="4" fillId="0" borderId="0" xfId="1" applyFont="1" applyFill="1" applyAlignment="1" applyProtection="1">
      <alignment horizontal="right"/>
      <protection locked="0"/>
    </xf>
    <xf numFmtId="0" fontId="3" fillId="8" borderId="0" xfId="1" applyFont="1" applyFill="1" applyAlignment="1" applyProtection="1">
      <alignment wrapText="1"/>
      <protection locked="0"/>
    </xf>
    <xf numFmtId="0" fontId="3" fillId="8" borderId="0" xfId="1" applyFont="1" applyFill="1" applyProtection="1">
      <protection locked="0"/>
    </xf>
    <xf numFmtId="167" fontId="3" fillId="8" borderId="0" xfId="1" applyNumberFormat="1" applyFont="1" applyFill="1" applyAlignment="1" applyProtection="1">
      <alignment horizontal="right"/>
      <protection locked="0"/>
    </xf>
    <xf numFmtId="0" fontId="4" fillId="8" borderId="0" xfId="1" applyFont="1" applyFill="1" applyAlignment="1" applyProtection="1">
      <alignment horizontal="left"/>
      <protection locked="0"/>
    </xf>
    <xf numFmtId="0" fontId="2" fillId="8" borderId="0" xfId="1" applyFill="1" applyProtection="1">
      <protection locked="0"/>
    </xf>
    <xf numFmtId="0" fontId="3" fillId="6" borderId="0" xfId="1" applyFont="1" applyFill="1" applyProtection="1">
      <protection locked="0"/>
    </xf>
    <xf numFmtId="164" fontId="3" fillId="6" borderId="0" xfId="1" applyNumberFormat="1" applyFont="1" applyFill="1" applyAlignment="1" applyProtection="1">
      <alignment wrapText="1"/>
      <protection locked="0"/>
    </xf>
    <xf numFmtId="49" fontId="3" fillId="6" borderId="0" xfId="1" applyNumberFormat="1" applyFont="1" applyFill="1" applyAlignment="1" applyProtection="1">
      <alignment wrapText="1"/>
      <protection locked="0"/>
    </xf>
    <xf numFmtId="164" fontId="3" fillId="6" borderId="0" xfId="1" applyNumberFormat="1" applyFont="1" applyFill="1" applyAlignment="1" applyProtection="1">
      <alignment horizontal="right"/>
      <protection locked="0"/>
    </xf>
    <xf numFmtId="0" fontId="4" fillId="6" borderId="0" xfId="1" applyFont="1" applyFill="1" applyAlignment="1" applyProtection="1">
      <alignment horizontal="left"/>
      <protection locked="0"/>
    </xf>
    <xf numFmtId="164" fontId="3" fillId="6" borderId="0" xfId="1" applyNumberFormat="1" applyFont="1" applyFill="1" applyProtection="1">
      <protection locked="0"/>
    </xf>
    <xf numFmtId="0" fontId="5" fillId="6" borderId="0" xfId="1" applyFont="1" applyFill="1" applyProtection="1">
      <protection locked="0"/>
    </xf>
    <xf numFmtId="164" fontId="3" fillId="0" borderId="0" xfId="1" applyNumberFormat="1" applyFont="1" applyFill="1" applyAlignment="1" applyProtection="1">
      <alignment wrapText="1"/>
      <protection locked="0"/>
    </xf>
    <xf numFmtId="49" fontId="3" fillId="0" borderId="0" xfId="1" applyNumberFormat="1" applyFont="1" applyFill="1" applyAlignment="1" applyProtection="1">
      <alignment wrapText="1"/>
      <protection locked="0"/>
    </xf>
    <xf numFmtId="164"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5" fillId="0" borderId="0" xfId="1" applyFont="1" applyFill="1" applyProtection="1">
      <protection locked="0"/>
    </xf>
    <xf numFmtId="0" fontId="25" fillId="0" borderId="0" xfId="1" applyFont="1" applyAlignment="1" applyProtection="1">
      <protection locked="0"/>
    </xf>
    <xf numFmtId="164" fontId="26" fillId="0" borderId="0" xfId="1" applyNumberFormat="1" applyFont="1" applyAlignment="1" applyProtection="1">
      <alignment horizontal="right"/>
      <protection locked="0"/>
    </xf>
    <xf numFmtId="0" fontId="27" fillId="0" borderId="0" xfId="1" applyFont="1" applyAlignment="1" applyProtection="1">
      <alignment horizontal="left"/>
      <protection locked="0"/>
    </xf>
    <xf numFmtId="164" fontId="3" fillId="0" borderId="0" xfId="1" applyNumberFormat="1" applyFont="1" applyAlignment="1" applyProtection="1">
      <protection locked="0"/>
    </xf>
    <xf numFmtId="0" fontId="5" fillId="0" borderId="0" xfId="1" applyFont="1" applyAlignment="1" applyProtection="1">
      <alignment wrapText="1"/>
      <protection locked="0"/>
    </xf>
    <xf numFmtId="0" fontId="3" fillId="0" borderId="0" xfId="1" applyFont="1" applyAlignment="1" applyProtection="1">
      <alignment wrapText="1"/>
      <protection locked="0"/>
    </xf>
    <xf numFmtId="0" fontId="28" fillId="0" borderId="0" xfId="0" applyFont="1" applyAlignment="1">
      <alignment wrapText="1"/>
    </xf>
    <xf numFmtId="49" fontId="30" fillId="0" borderId="0" xfId="5" applyNumberFormat="1" applyFont="1" applyAlignment="1" applyProtection="1">
      <alignment horizontal="left"/>
      <protection locked="0"/>
    </xf>
    <xf numFmtId="0" fontId="30" fillId="0" borderId="0" xfId="5" applyFont="1" applyAlignment="1"/>
    <xf numFmtId="0" fontId="30" fillId="0" borderId="0" xfId="5" applyFont="1"/>
    <xf numFmtId="0" fontId="29" fillId="0" borderId="0" xfId="5"/>
    <xf numFmtId="0" fontId="3" fillId="0" borderId="0" xfId="5" applyFont="1" applyAlignment="1"/>
    <xf numFmtId="0" fontId="0" fillId="0" borderId="0" xfId="0" applyAlignment="1"/>
    <xf numFmtId="49" fontId="3" fillId="0" borderId="0" xfId="1" applyNumberFormat="1" applyFont="1" applyAlignment="1" applyProtection="1">
      <protection locked="0"/>
    </xf>
    <xf numFmtId="164" fontId="3" fillId="0" borderId="0" xfId="1" applyNumberFormat="1" applyFont="1" applyAlignment="1" applyProtection="1">
      <alignment horizontal="right" wrapText="1"/>
      <protection locked="0"/>
    </xf>
    <xf numFmtId="0" fontId="4" fillId="0" borderId="0" xfId="1" applyFont="1" applyAlignment="1" applyProtection="1">
      <alignment horizontal="left" wrapText="1"/>
      <protection locked="0"/>
    </xf>
    <xf numFmtId="164" fontId="3" fillId="0" borderId="0" xfId="1" applyNumberFormat="1" applyFont="1" applyAlignment="1" applyProtection="1">
      <alignment wrapText="1"/>
      <protection locked="0"/>
    </xf>
    <xf numFmtId="0" fontId="25" fillId="0" borderId="0" xfId="1" applyFont="1" applyAlignment="1" applyProtection="1">
      <alignment horizontal="left"/>
      <protection locked="0"/>
    </xf>
    <xf numFmtId="0" fontId="31" fillId="0" borderId="0" xfId="1" applyFont="1" applyAlignment="1" applyProtection="1">
      <alignment wrapText="1"/>
      <protection locked="0"/>
    </xf>
    <xf numFmtId="164" fontId="31" fillId="0" borderId="0" xfId="1" applyNumberFormat="1" applyFont="1" applyAlignment="1" applyProtection="1">
      <alignment horizontal="right" wrapText="1"/>
      <protection locked="0"/>
    </xf>
    <xf numFmtId="0" fontId="27" fillId="0" borderId="0" xfId="1" applyFont="1" applyAlignment="1" applyProtection="1">
      <alignment horizontal="left" wrapText="1"/>
      <protection locked="0"/>
    </xf>
    <xf numFmtId="0" fontId="32" fillId="0" borderId="0" xfId="1" applyFont="1" applyAlignment="1">
      <alignment horizontal="left" vertical="top"/>
    </xf>
    <xf numFmtId="0" fontId="15" fillId="0" borderId="0" xfId="3" applyFont="1" applyFill="1" applyBorder="1" applyAlignment="1">
      <alignment horizontal="left" vertical="top" wrapText="1"/>
    </xf>
    <xf numFmtId="0" fontId="15" fillId="0" borderId="0" xfId="3" applyFont="1" applyFill="1" applyBorder="1" applyAlignment="1">
      <alignment wrapText="1"/>
    </xf>
    <xf numFmtId="0" fontId="3" fillId="0" borderId="0" xfId="1" applyFont="1" applyAlignment="1" applyProtection="1">
      <alignment horizontal="right"/>
      <protection locked="0"/>
    </xf>
    <xf numFmtId="0" fontId="33" fillId="0" borderId="0" xfId="1" applyFont="1" applyAlignment="1" applyProtection="1">
      <protection locked="0"/>
    </xf>
    <xf numFmtId="0" fontId="3" fillId="0" borderId="0" xfId="1" applyFont="1" applyAlignment="1" applyProtection="1">
      <alignment horizontal="left" wrapText="1"/>
      <protection locked="0"/>
    </xf>
    <xf numFmtId="0" fontId="1" fillId="0" borderId="0" xfId="4" applyAlignment="1"/>
    <xf numFmtId="0" fontId="7" fillId="0" borderId="0" xfId="1" applyFont="1" applyAlignment="1" applyProtection="1">
      <alignment horizontal="left" wrapText="1"/>
      <protection locked="0"/>
    </xf>
    <xf numFmtId="0" fontId="1" fillId="0" borderId="0" xfId="4" applyFont="1" applyAlignment="1"/>
    <xf numFmtId="0" fontId="4" fillId="0" borderId="0" xfId="1" applyFont="1" applyAlignment="1" applyProtection="1">
      <alignment wrapText="1"/>
      <protection locked="0"/>
    </xf>
    <xf numFmtId="0" fontId="33" fillId="0" borderId="0" xfId="1" applyFont="1" applyAlignment="1" applyProtection="1">
      <alignment horizontal="left" wrapText="1"/>
      <protection locked="0"/>
    </xf>
    <xf numFmtId="0" fontId="34" fillId="0" borderId="0" xfId="1" applyFont="1" applyAlignment="1" applyProtection="1">
      <alignment wrapText="1"/>
      <protection locked="0"/>
    </xf>
  </cellXfs>
  <cellStyles count="8">
    <cellStyle name="Hyperlink" xfId="5" builtinId="8"/>
    <cellStyle name="Normal" xfId="0" builtinId="0"/>
    <cellStyle name="Normal 2" xfId="1"/>
    <cellStyle name="Normal 2 2" xfId="6"/>
    <cellStyle name="Normal 3" xfId="4"/>
    <cellStyle name="Normal 4" xfId="7"/>
    <cellStyle name="Normal_NOx" xfId="2"/>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Hazardous waste generated per capita</a:t>
            </a:r>
          </a:p>
        </c:rich>
      </c:tx>
      <c:layout>
        <c:manualLayout>
          <c:xMode val="edge"/>
          <c:yMode val="edge"/>
          <c:x val="0.39207350185418227"/>
          <c:y val="4.5658590921748815E-2"/>
        </c:manualLayout>
      </c:layout>
      <c:overlay val="0"/>
      <c:spPr>
        <a:noFill/>
        <a:ln w="25400">
          <a:noFill/>
        </a:ln>
      </c:spPr>
    </c:title>
    <c:autoTitleDeleted val="0"/>
    <c:plotArea>
      <c:layout>
        <c:manualLayout>
          <c:layoutTarget val="inner"/>
          <c:xMode val="edge"/>
          <c:yMode val="edge"/>
          <c:x val="0.11067405009064836"/>
          <c:y val="0.17336585909217486"/>
          <c:w val="0.77261705930176894"/>
          <c:h val="0.52400102343949895"/>
        </c:manualLayout>
      </c:layout>
      <c:barChart>
        <c:barDir val="col"/>
        <c:grouping val="clustered"/>
        <c:varyColors val="0"/>
        <c:ser>
          <c:idx val="1"/>
          <c:order val="0"/>
          <c:spPr>
            <a:solidFill>
              <a:srgbClr val="993366"/>
            </a:solidFill>
            <a:ln w="12700">
              <a:solidFill>
                <a:srgbClr val="000000"/>
              </a:solidFill>
              <a:prstDash val="solid"/>
            </a:ln>
          </c:spPr>
          <c:invertIfNegative val="0"/>
          <c:cat>
            <c:numRef>
              <c:f>'Final Table'!$Y$28:$AS$28</c:f>
              <c:numCache>
                <c:formatCode>General</c:formatCod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'Final Table'!$Y$29:$AS$29</c:f>
              <c:numCache>
                <c:formatCode>0.0</c:formatCode>
                <c:ptCount val="21"/>
                <c:pt idx="0">
                  <c:v>0</c:v>
                </c:pt>
                <c:pt idx="1">
                  <c:v>6.4004317696674891</c:v>
                </c:pt>
                <c:pt idx="2">
                  <c:v>0</c:v>
                </c:pt>
                <c:pt idx="3">
                  <c:v>6.1898337701738813</c:v>
                </c:pt>
                <c:pt idx="4">
                  <c:v>0</c:v>
                </c:pt>
                <c:pt idx="5">
                  <c:v>0</c:v>
                </c:pt>
                <c:pt idx="6">
                  <c:v>0</c:v>
                </c:pt>
                <c:pt idx="7">
                  <c:v>0</c:v>
                </c:pt>
                <c:pt idx="8">
                  <c:v>0</c:v>
                </c:pt>
                <c:pt idx="9">
                  <c:v>10.032447714123768</c:v>
                </c:pt>
                <c:pt idx="10">
                  <c:v>0</c:v>
                </c:pt>
                <c:pt idx="11">
                  <c:v>0</c:v>
                </c:pt>
                <c:pt idx="12">
                  <c:v>0</c:v>
                </c:pt>
                <c:pt idx="13">
                  <c:v>9.4886543450754779</c:v>
                </c:pt>
                <c:pt idx="14">
                  <c:v>0</c:v>
                </c:pt>
                <c:pt idx="15">
                  <c:v>0</c:v>
                </c:pt>
                <c:pt idx="16">
                  <c:v>0</c:v>
                </c:pt>
                <c:pt idx="17">
                  <c:v>0</c:v>
                </c:pt>
                <c:pt idx="18">
                  <c:v>0</c:v>
                </c:pt>
                <c:pt idx="19" formatCode="General">
                  <c:v>0</c:v>
                </c:pt>
                <c:pt idx="20" formatCode="General">
                  <c:v>0</c:v>
                </c:pt>
              </c:numCache>
            </c:numRef>
          </c:val>
        </c:ser>
        <c:dLbls>
          <c:showLegendKey val="0"/>
          <c:showVal val="0"/>
          <c:showCatName val="0"/>
          <c:showSerName val="0"/>
          <c:showPercent val="0"/>
          <c:showBubbleSize val="0"/>
        </c:dLbls>
        <c:gapWidth val="30"/>
        <c:axId val="51664768"/>
        <c:axId val="51666304"/>
      </c:barChart>
      <c:catAx>
        <c:axId val="51664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51666304"/>
        <c:crosses val="autoZero"/>
        <c:auto val="1"/>
        <c:lblAlgn val="ctr"/>
        <c:lblOffset val="100"/>
        <c:tickLblSkip val="1"/>
        <c:tickMarkSkip val="1"/>
        <c:noMultiLvlLbl val="0"/>
      </c:catAx>
      <c:valAx>
        <c:axId val="5166630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Quantity ( kilograms)</a:t>
                </a:r>
              </a:p>
            </c:rich>
          </c:tx>
          <c:layout>
            <c:manualLayout>
              <c:xMode val="edge"/>
              <c:yMode val="edge"/>
              <c:x val="4.1187198325191673E-2"/>
              <c:y val="0.182634809245335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16647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98613</xdr:colOff>
      <xdr:row>9</xdr:row>
      <xdr:rowOff>56994</xdr:rowOff>
    </xdr:from>
    <xdr:to>
      <xdr:col>21</xdr:col>
      <xdr:colOff>242047</xdr:colOff>
      <xdr:row>24</xdr:row>
      <xdr:rowOff>15369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170333</xdr:colOff>
      <xdr:row>24</xdr:row>
      <xdr:rowOff>77882</xdr:rowOff>
    </xdr:from>
    <xdr:to>
      <xdr:col>21</xdr:col>
      <xdr:colOff>335048</xdr:colOff>
      <xdr:row>25</xdr:row>
      <xdr:rowOff>201707</xdr:rowOff>
    </xdr:to>
    <xdr:sp macro="" textlink="">
      <xdr:nvSpPr>
        <xdr:cNvPr id="3" name="Text Box 4"/>
        <xdr:cNvSpPr txBox="1">
          <a:spLocks noChangeArrowheads="1"/>
        </xdr:cNvSpPr>
      </xdr:nvSpPr>
      <xdr:spPr bwMode="auto">
        <a:xfrm>
          <a:off x="4749953" y="3712622"/>
          <a:ext cx="4073775" cy="27622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SD/environment/Questionnaires/Q2013/2013_WebsiteTables_Work/Waste/Haz%20waste%20gen%20per%20capi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zWasteGen"/>
      <sheetName val="Population"/>
      <sheetName val="HazOnPopWork"/>
      <sheetName val="HazOnPopTonnes"/>
      <sheetName val="HazOnPopFinalKG"/>
      <sheetName val="FnCountCheck"/>
      <sheetName val="Final Table"/>
    </sheetNames>
    <sheetDataSet>
      <sheetData sheetId="0" refreshError="1"/>
      <sheetData sheetId="1" refreshError="1"/>
      <sheetData sheetId="2" refreshError="1"/>
      <sheetData sheetId="3" refreshError="1"/>
      <sheetData sheetId="4" refreshError="1"/>
      <sheetData sheetId="5" refreshError="1"/>
      <sheetData sheetId="6">
        <row r="28">
          <cell r="Y28">
            <v>1990</v>
          </cell>
          <cell r="Z28">
            <v>1995</v>
          </cell>
          <cell r="AA28">
            <v>1996</v>
          </cell>
          <cell r="AB28">
            <v>1997</v>
          </cell>
          <cell r="AC28">
            <v>1998</v>
          </cell>
          <cell r="AD28">
            <v>1999</v>
          </cell>
          <cell r="AE28">
            <v>2000</v>
          </cell>
          <cell r="AF28">
            <v>2001</v>
          </cell>
          <cell r="AG28">
            <v>2002</v>
          </cell>
          <cell r="AH28">
            <v>2003</v>
          </cell>
          <cell r="AI28">
            <v>2004</v>
          </cell>
          <cell r="AJ28">
            <v>2005</v>
          </cell>
          <cell r="AK28">
            <v>2006</v>
          </cell>
          <cell r="AL28">
            <v>2007</v>
          </cell>
          <cell r="AM28">
            <v>2008</v>
          </cell>
          <cell r="AN28">
            <v>2009</v>
          </cell>
          <cell r="AO28">
            <v>2010</v>
          </cell>
          <cell r="AP28">
            <v>2011</v>
          </cell>
          <cell r="AQ28">
            <v>2012</v>
          </cell>
          <cell r="AR28">
            <v>2013</v>
          </cell>
          <cell r="AS28">
            <v>2014</v>
          </cell>
        </row>
        <row r="29">
          <cell r="Y29" t="str">
            <v>...</v>
          </cell>
          <cell r="Z29">
            <v>6.4004317696674891</v>
          </cell>
          <cell r="AA29" t="str">
            <v>...</v>
          </cell>
          <cell r="AB29">
            <v>6.1898337701738813</v>
          </cell>
          <cell r="AC29" t="str">
            <v>...</v>
          </cell>
          <cell r="AD29" t="str">
            <v>...</v>
          </cell>
          <cell r="AE29" t="str">
            <v>...</v>
          </cell>
          <cell r="AF29" t="str">
            <v>...</v>
          </cell>
          <cell r="AG29" t="str">
            <v>...</v>
          </cell>
          <cell r="AH29">
            <v>10.032447714123768</v>
          </cell>
          <cell r="AI29" t="str">
            <v>...</v>
          </cell>
          <cell r="AJ29" t="str">
            <v>...</v>
          </cell>
          <cell r="AK29" t="str">
            <v>...</v>
          </cell>
          <cell r="AL29">
            <v>9.4886543450754779</v>
          </cell>
          <cell r="AM29" t="str">
            <v>...</v>
          </cell>
          <cell r="AN29" t="str">
            <v>...</v>
          </cell>
          <cell r="AO29" t="str">
            <v>...</v>
          </cell>
          <cell r="AP29" t="str">
            <v>...</v>
          </cell>
          <cell r="AQ29" t="str">
            <v>...</v>
          </cell>
          <cell r="AR29" t="str">
            <v>...</v>
          </cell>
          <cell r="AS29"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a.un.org/unpd/wpp/" TargetMode="External"/><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75"/>
  <sheetViews>
    <sheetView tabSelected="1" view="pageBreakPreview" zoomScale="85" zoomScaleNormal="85" zoomScaleSheetLayoutView="85" workbookViewId="0">
      <pane ySplit="31" topLeftCell="A32" activePane="bottomLeft" state="frozenSplit"/>
      <selection pane="bottomLeft" activeCell="B32" sqref="B32"/>
    </sheetView>
  </sheetViews>
  <sheetFormatPr defaultColWidth="7.6640625" defaultRowHeight="15" x14ac:dyDescent="0.25"/>
  <cols>
    <col min="1" max="1" width="2.88671875" style="6" customWidth="1"/>
    <col min="2" max="2" width="18.5546875" style="1" customWidth="1"/>
    <col min="3" max="3" width="6.5546875" style="1" customWidth="1"/>
    <col min="4" max="4" width="6.109375" style="2" customWidth="1"/>
    <col min="5" max="5" width="2.5546875" style="3" customWidth="1"/>
    <col min="6" max="6" width="8.33203125" style="2" customWidth="1"/>
    <col min="7" max="7" width="2.5546875" style="3" customWidth="1"/>
    <col min="8" max="8" width="8.33203125" style="4" customWidth="1"/>
    <col min="9" max="9" width="2.5546875" style="5" customWidth="1"/>
    <col min="10" max="10" width="8.33203125" style="4" customWidth="1"/>
    <col min="11" max="11" width="2.5546875" style="5" customWidth="1"/>
    <col min="12" max="12" width="8.33203125" style="4" customWidth="1"/>
    <col min="13" max="13" width="2.5546875" style="5" customWidth="1"/>
    <col min="14" max="14" width="8.33203125" style="4" customWidth="1"/>
    <col min="15" max="15" width="2.5546875" style="5" customWidth="1"/>
    <col min="16" max="16" width="8.33203125" style="2" customWidth="1"/>
    <col min="17" max="17" width="2.5546875" style="3" customWidth="1"/>
    <col min="18" max="18" width="8.33203125" style="2" customWidth="1"/>
    <col min="19" max="19" width="2.5546875" style="3" customWidth="1"/>
    <col min="20" max="20" width="8.33203125" style="6" customWidth="1"/>
    <col min="21" max="21" width="2.5546875" style="6" customWidth="1"/>
    <col min="22" max="22" width="8.33203125" style="6" customWidth="1"/>
    <col min="23" max="23" width="2.5546875" style="6" customWidth="1"/>
    <col min="24" max="24" width="8.33203125" style="6" customWidth="1"/>
    <col min="25" max="25" width="2.5546875" style="6" customWidth="1"/>
    <col min="26" max="26" width="8.33203125" style="6" customWidth="1"/>
    <col min="27" max="27" width="2.5546875" style="6" customWidth="1"/>
    <col min="28" max="28" width="8.33203125" style="6" customWidth="1"/>
    <col min="29" max="29" width="2.5546875" style="6" customWidth="1"/>
    <col min="30" max="30" width="8.33203125" style="6" customWidth="1"/>
    <col min="31" max="31" width="2.5546875" style="6" customWidth="1"/>
    <col min="32" max="32" width="8.33203125" style="6" customWidth="1"/>
    <col min="33" max="33" width="2.5546875" style="6" customWidth="1"/>
    <col min="34" max="34" width="8.33203125" style="6" customWidth="1"/>
    <col min="35" max="35" width="2.5546875" style="6" customWidth="1"/>
    <col min="36" max="36" width="8.33203125" style="6" customWidth="1"/>
    <col min="37" max="37" width="2.5546875" style="6" customWidth="1"/>
    <col min="38" max="38" width="8.33203125" style="6" customWidth="1"/>
    <col min="39" max="39" width="2.6640625" style="6" customWidth="1"/>
    <col min="40" max="40" width="8.33203125" style="6" customWidth="1"/>
    <col min="41" max="41" width="2.6640625" style="6" customWidth="1"/>
    <col min="42" max="42" width="8.33203125" style="6" customWidth="1"/>
    <col min="43" max="43" width="2.6640625" style="6" customWidth="1"/>
    <col min="44" max="44" width="8.33203125" style="6" customWidth="1"/>
    <col min="45" max="45" width="2.6640625" style="6" customWidth="1"/>
    <col min="46" max="261" width="7.6640625" style="6"/>
    <col min="262" max="262" width="2.6640625" style="6" customWidth="1"/>
    <col min="263" max="263" width="22.6640625" style="6" customWidth="1"/>
    <col min="264" max="264" width="8.44140625" style="6" customWidth="1"/>
    <col min="265" max="265" width="2.88671875" style="6" customWidth="1"/>
    <col min="266" max="266" width="8.44140625" style="6" customWidth="1"/>
    <col min="267" max="267" width="3.5546875" style="6" customWidth="1"/>
    <col min="268" max="268" width="8.44140625" style="6" customWidth="1"/>
    <col min="269" max="269" width="3.5546875" style="6" customWidth="1"/>
    <col min="270" max="270" width="8.44140625" style="6" customWidth="1"/>
    <col min="271" max="271" width="3.5546875" style="6" customWidth="1"/>
    <col min="272" max="272" width="8.44140625" style="6" customWidth="1"/>
    <col min="273" max="273" width="5.109375" style="6" customWidth="1"/>
    <col min="274" max="274" width="8.44140625" style="6" customWidth="1"/>
    <col min="275" max="275" width="3.44140625" style="6" customWidth="1"/>
    <col min="276" max="276" width="8.44140625" style="6" customWidth="1"/>
    <col min="277" max="277" width="3.44140625" style="6" customWidth="1"/>
    <col min="278" max="278" width="8.44140625" style="6" customWidth="1"/>
    <col min="279" max="279" width="3.44140625" style="6" customWidth="1"/>
    <col min="280" max="517" width="7.6640625" style="6"/>
    <col min="518" max="518" width="2.6640625" style="6" customWidth="1"/>
    <col min="519" max="519" width="22.6640625" style="6" customWidth="1"/>
    <col min="520" max="520" width="8.44140625" style="6" customWidth="1"/>
    <col min="521" max="521" width="2.88671875" style="6" customWidth="1"/>
    <col min="522" max="522" width="8.44140625" style="6" customWidth="1"/>
    <col min="523" max="523" width="3.5546875" style="6" customWidth="1"/>
    <col min="524" max="524" width="8.44140625" style="6" customWidth="1"/>
    <col min="525" max="525" width="3.5546875" style="6" customWidth="1"/>
    <col min="526" max="526" width="8.44140625" style="6" customWidth="1"/>
    <col min="527" max="527" width="3.5546875" style="6" customWidth="1"/>
    <col min="528" max="528" width="8.44140625" style="6" customWidth="1"/>
    <col min="529" max="529" width="5.109375" style="6" customWidth="1"/>
    <col min="530" max="530" width="8.44140625" style="6" customWidth="1"/>
    <col min="531" max="531" width="3.44140625" style="6" customWidth="1"/>
    <col min="532" max="532" width="8.44140625" style="6" customWidth="1"/>
    <col min="533" max="533" width="3.44140625" style="6" customWidth="1"/>
    <col min="534" max="534" width="8.44140625" style="6" customWidth="1"/>
    <col min="535" max="535" width="3.44140625" style="6" customWidth="1"/>
    <col min="536" max="773" width="7.6640625" style="6"/>
    <col min="774" max="774" width="2.6640625" style="6" customWidth="1"/>
    <col min="775" max="775" width="22.6640625" style="6" customWidth="1"/>
    <col min="776" max="776" width="8.44140625" style="6" customWidth="1"/>
    <col min="777" max="777" width="2.88671875" style="6" customWidth="1"/>
    <col min="778" max="778" width="8.44140625" style="6" customWidth="1"/>
    <col min="779" max="779" width="3.5546875" style="6" customWidth="1"/>
    <col min="780" max="780" width="8.44140625" style="6" customWidth="1"/>
    <col min="781" max="781" width="3.5546875" style="6" customWidth="1"/>
    <col min="782" max="782" width="8.44140625" style="6" customWidth="1"/>
    <col min="783" max="783" width="3.5546875" style="6" customWidth="1"/>
    <col min="784" max="784" width="8.44140625" style="6" customWidth="1"/>
    <col min="785" max="785" width="5.109375" style="6" customWidth="1"/>
    <col min="786" max="786" width="8.44140625" style="6" customWidth="1"/>
    <col min="787" max="787" width="3.44140625" style="6" customWidth="1"/>
    <col min="788" max="788" width="8.44140625" style="6" customWidth="1"/>
    <col min="789" max="789" width="3.44140625" style="6" customWidth="1"/>
    <col min="790" max="790" width="8.44140625" style="6" customWidth="1"/>
    <col min="791" max="791" width="3.44140625" style="6" customWidth="1"/>
    <col min="792" max="1029" width="7.6640625" style="6"/>
    <col min="1030" max="1030" width="2.6640625" style="6" customWidth="1"/>
    <col min="1031" max="1031" width="22.6640625" style="6" customWidth="1"/>
    <col min="1032" max="1032" width="8.44140625" style="6" customWidth="1"/>
    <col min="1033" max="1033" width="2.88671875" style="6" customWidth="1"/>
    <col min="1034" max="1034" width="8.44140625" style="6" customWidth="1"/>
    <col min="1035" max="1035" width="3.5546875" style="6" customWidth="1"/>
    <col min="1036" max="1036" width="8.44140625" style="6" customWidth="1"/>
    <col min="1037" max="1037" width="3.5546875" style="6" customWidth="1"/>
    <col min="1038" max="1038" width="8.44140625" style="6" customWidth="1"/>
    <col min="1039" max="1039" width="3.5546875" style="6" customWidth="1"/>
    <col min="1040" max="1040" width="8.44140625" style="6" customWidth="1"/>
    <col min="1041" max="1041" width="5.109375" style="6" customWidth="1"/>
    <col min="1042" max="1042" width="8.44140625" style="6" customWidth="1"/>
    <col min="1043" max="1043" width="3.44140625" style="6" customWidth="1"/>
    <col min="1044" max="1044" width="8.44140625" style="6" customWidth="1"/>
    <col min="1045" max="1045" width="3.44140625" style="6" customWidth="1"/>
    <col min="1046" max="1046" width="8.44140625" style="6" customWidth="1"/>
    <col min="1047" max="1047" width="3.44140625" style="6" customWidth="1"/>
    <col min="1048" max="1285" width="7.6640625" style="6"/>
    <col min="1286" max="1286" width="2.6640625" style="6" customWidth="1"/>
    <col min="1287" max="1287" width="22.6640625" style="6" customWidth="1"/>
    <col min="1288" max="1288" width="8.44140625" style="6" customWidth="1"/>
    <col min="1289" max="1289" width="2.88671875" style="6" customWidth="1"/>
    <col min="1290" max="1290" width="8.44140625" style="6" customWidth="1"/>
    <col min="1291" max="1291" width="3.5546875" style="6" customWidth="1"/>
    <col min="1292" max="1292" width="8.44140625" style="6" customWidth="1"/>
    <col min="1293" max="1293" width="3.5546875" style="6" customWidth="1"/>
    <col min="1294" max="1294" width="8.44140625" style="6" customWidth="1"/>
    <col min="1295" max="1295" width="3.5546875" style="6" customWidth="1"/>
    <col min="1296" max="1296" width="8.44140625" style="6" customWidth="1"/>
    <col min="1297" max="1297" width="5.109375" style="6" customWidth="1"/>
    <col min="1298" max="1298" width="8.44140625" style="6" customWidth="1"/>
    <col min="1299" max="1299" width="3.44140625" style="6" customWidth="1"/>
    <col min="1300" max="1300" width="8.44140625" style="6" customWidth="1"/>
    <col min="1301" max="1301" width="3.44140625" style="6" customWidth="1"/>
    <col min="1302" max="1302" width="8.44140625" style="6" customWidth="1"/>
    <col min="1303" max="1303" width="3.44140625" style="6" customWidth="1"/>
    <col min="1304" max="1541" width="7.6640625" style="6"/>
    <col min="1542" max="1542" width="2.6640625" style="6" customWidth="1"/>
    <col min="1543" max="1543" width="22.6640625" style="6" customWidth="1"/>
    <col min="1544" max="1544" width="8.44140625" style="6" customWidth="1"/>
    <col min="1545" max="1545" width="2.88671875" style="6" customWidth="1"/>
    <col min="1546" max="1546" width="8.44140625" style="6" customWidth="1"/>
    <col min="1547" max="1547" width="3.5546875" style="6" customWidth="1"/>
    <col min="1548" max="1548" width="8.44140625" style="6" customWidth="1"/>
    <col min="1549" max="1549" width="3.5546875" style="6" customWidth="1"/>
    <col min="1550" max="1550" width="8.44140625" style="6" customWidth="1"/>
    <col min="1551" max="1551" width="3.5546875" style="6" customWidth="1"/>
    <col min="1552" max="1552" width="8.44140625" style="6" customWidth="1"/>
    <col min="1553" max="1553" width="5.109375" style="6" customWidth="1"/>
    <col min="1554" max="1554" width="8.44140625" style="6" customWidth="1"/>
    <col min="1555" max="1555" width="3.44140625" style="6" customWidth="1"/>
    <col min="1556" max="1556" width="8.44140625" style="6" customWidth="1"/>
    <col min="1557" max="1557" width="3.44140625" style="6" customWidth="1"/>
    <col min="1558" max="1558" width="8.44140625" style="6" customWidth="1"/>
    <col min="1559" max="1559" width="3.44140625" style="6" customWidth="1"/>
    <col min="1560" max="1797" width="7.6640625" style="6"/>
    <col min="1798" max="1798" width="2.6640625" style="6" customWidth="1"/>
    <col min="1799" max="1799" width="22.6640625" style="6" customWidth="1"/>
    <col min="1800" max="1800" width="8.44140625" style="6" customWidth="1"/>
    <col min="1801" max="1801" width="2.88671875" style="6" customWidth="1"/>
    <col min="1802" max="1802" width="8.44140625" style="6" customWidth="1"/>
    <col min="1803" max="1803" width="3.5546875" style="6" customWidth="1"/>
    <col min="1804" max="1804" width="8.44140625" style="6" customWidth="1"/>
    <col min="1805" max="1805" width="3.5546875" style="6" customWidth="1"/>
    <col min="1806" max="1806" width="8.44140625" style="6" customWidth="1"/>
    <col min="1807" max="1807" width="3.5546875" style="6" customWidth="1"/>
    <col min="1808" max="1808" width="8.44140625" style="6" customWidth="1"/>
    <col min="1809" max="1809" width="5.109375" style="6" customWidth="1"/>
    <col min="1810" max="1810" width="8.44140625" style="6" customWidth="1"/>
    <col min="1811" max="1811" width="3.44140625" style="6" customWidth="1"/>
    <col min="1812" max="1812" width="8.44140625" style="6" customWidth="1"/>
    <col min="1813" max="1813" width="3.44140625" style="6" customWidth="1"/>
    <col min="1814" max="1814" width="8.44140625" style="6" customWidth="1"/>
    <col min="1815" max="1815" width="3.44140625" style="6" customWidth="1"/>
    <col min="1816" max="2053" width="7.6640625" style="6"/>
    <col min="2054" max="2054" width="2.6640625" style="6" customWidth="1"/>
    <col min="2055" max="2055" width="22.6640625" style="6" customWidth="1"/>
    <col min="2056" max="2056" width="8.44140625" style="6" customWidth="1"/>
    <col min="2057" max="2057" width="2.88671875" style="6" customWidth="1"/>
    <col min="2058" max="2058" width="8.44140625" style="6" customWidth="1"/>
    <col min="2059" max="2059" width="3.5546875" style="6" customWidth="1"/>
    <col min="2060" max="2060" width="8.44140625" style="6" customWidth="1"/>
    <col min="2061" max="2061" width="3.5546875" style="6" customWidth="1"/>
    <col min="2062" max="2062" width="8.44140625" style="6" customWidth="1"/>
    <col min="2063" max="2063" width="3.5546875" style="6" customWidth="1"/>
    <col min="2064" max="2064" width="8.44140625" style="6" customWidth="1"/>
    <col min="2065" max="2065" width="5.109375" style="6" customWidth="1"/>
    <col min="2066" max="2066" width="8.44140625" style="6" customWidth="1"/>
    <col min="2067" max="2067" width="3.44140625" style="6" customWidth="1"/>
    <col min="2068" max="2068" width="8.44140625" style="6" customWidth="1"/>
    <col min="2069" max="2069" width="3.44140625" style="6" customWidth="1"/>
    <col min="2070" max="2070" width="8.44140625" style="6" customWidth="1"/>
    <col min="2071" max="2071" width="3.44140625" style="6" customWidth="1"/>
    <col min="2072" max="2309" width="7.6640625" style="6"/>
    <col min="2310" max="2310" width="2.6640625" style="6" customWidth="1"/>
    <col min="2311" max="2311" width="22.6640625" style="6" customWidth="1"/>
    <col min="2312" max="2312" width="8.44140625" style="6" customWidth="1"/>
    <col min="2313" max="2313" width="2.88671875" style="6" customWidth="1"/>
    <col min="2314" max="2314" width="8.44140625" style="6" customWidth="1"/>
    <col min="2315" max="2315" width="3.5546875" style="6" customWidth="1"/>
    <col min="2316" max="2316" width="8.44140625" style="6" customWidth="1"/>
    <col min="2317" max="2317" width="3.5546875" style="6" customWidth="1"/>
    <col min="2318" max="2318" width="8.44140625" style="6" customWidth="1"/>
    <col min="2319" max="2319" width="3.5546875" style="6" customWidth="1"/>
    <col min="2320" max="2320" width="8.44140625" style="6" customWidth="1"/>
    <col min="2321" max="2321" width="5.109375" style="6" customWidth="1"/>
    <col min="2322" max="2322" width="8.44140625" style="6" customWidth="1"/>
    <col min="2323" max="2323" width="3.44140625" style="6" customWidth="1"/>
    <col min="2324" max="2324" width="8.44140625" style="6" customWidth="1"/>
    <col min="2325" max="2325" width="3.44140625" style="6" customWidth="1"/>
    <col min="2326" max="2326" width="8.44140625" style="6" customWidth="1"/>
    <col min="2327" max="2327" width="3.44140625" style="6" customWidth="1"/>
    <col min="2328" max="2565" width="7.6640625" style="6"/>
    <col min="2566" max="2566" width="2.6640625" style="6" customWidth="1"/>
    <col min="2567" max="2567" width="22.6640625" style="6" customWidth="1"/>
    <col min="2568" max="2568" width="8.44140625" style="6" customWidth="1"/>
    <col min="2569" max="2569" width="2.88671875" style="6" customWidth="1"/>
    <col min="2570" max="2570" width="8.44140625" style="6" customWidth="1"/>
    <col min="2571" max="2571" width="3.5546875" style="6" customWidth="1"/>
    <col min="2572" max="2572" width="8.44140625" style="6" customWidth="1"/>
    <col min="2573" max="2573" width="3.5546875" style="6" customWidth="1"/>
    <col min="2574" max="2574" width="8.44140625" style="6" customWidth="1"/>
    <col min="2575" max="2575" width="3.5546875" style="6" customWidth="1"/>
    <col min="2576" max="2576" width="8.44140625" style="6" customWidth="1"/>
    <col min="2577" max="2577" width="5.109375" style="6" customWidth="1"/>
    <col min="2578" max="2578" width="8.44140625" style="6" customWidth="1"/>
    <col min="2579" max="2579" width="3.44140625" style="6" customWidth="1"/>
    <col min="2580" max="2580" width="8.44140625" style="6" customWidth="1"/>
    <col min="2581" max="2581" width="3.44140625" style="6" customWidth="1"/>
    <col min="2582" max="2582" width="8.44140625" style="6" customWidth="1"/>
    <col min="2583" max="2583" width="3.44140625" style="6" customWidth="1"/>
    <col min="2584" max="2821" width="7.6640625" style="6"/>
    <col min="2822" max="2822" width="2.6640625" style="6" customWidth="1"/>
    <col min="2823" max="2823" width="22.6640625" style="6" customWidth="1"/>
    <col min="2824" max="2824" width="8.44140625" style="6" customWidth="1"/>
    <col min="2825" max="2825" width="2.88671875" style="6" customWidth="1"/>
    <col min="2826" max="2826" width="8.44140625" style="6" customWidth="1"/>
    <col min="2827" max="2827" width="3.5546875" style="6" customWidth="1"/>
    <col min="2828" max="2828" width="8.44140625" style="6" customWidth="1"/>
    <col min="2829" max="2829" width="3.5546875" style="6" customWidth="1"/>
    <col min="2830" max="2830" width="8.44140625" style="6" customWidth="1"/>
    <col min="2831" max="2831" width="3.5546875" style="6" customWidth="1"/>
    <col min="2832" max="2832" width="8.44140625" style="6" customWidth="1"/>
    <col min="2833" max="2833" width="5.109375" style="6" customWidth="1"/>
    <col min="2834" max="2834" width="8.44140625" style="6" customWidth="1"/>
    <col min="2835" max="2835" width="3.44140625" style="6" customWidth="1"/>
    <col min="2836" max="2836" width="8.44140625" style="6" customWidth="1"/>
    <col min="2837" max="2837" width="3.44140625" style="6" customWidth="1"/>
    <col min="2838" max="2838" width="8.44140625" style="6" customWidth="1"/>
    <col min="2839" max="2839" width="3.44140625" style="6" customWidth="1"/>
    <col min="2840" max="3077" width="7.6640625" style="6"/>
    <col min="3078" max="3078" width="2.6640625" style="6" customWidth="1"/>
    <col min="3079" max="3079" width="22.6640625" style="6" customWidth="1"/>
    <col min="3080" max="3080" width="8.44140625" style="6" customWidth="1"/>
    <col min="3081" max="3081" width="2.88671875" style="6" customWidth="1"/>
    <col min="3082" max="3082" width="8.44140625" style="6" customWidth="1"/>
    <col min="3083" max="3083" width="3.5546875" style="6" customWidth="1"/>
    <col min="3084" max="3084" width="8.44140625" style="6" customWidth="1"/>
    <col min="3085" max="3085" width="3.5546875" style="6" customWidth="1"/>
    <col min="3086" max="3086" width="8.44140625" style="6" customWidth="1"/>
    <col min="3087" max="3087" width="3.5546875" style="6" customWidth="1"/>
    <col min="3088" max="3088" width="8.44140625" style="6" customWidth="1"/>
    <col min="3089" max="3089" width="5.109375" style="6" customWidth="1"/>
    <col min="3090" max="3090" width="8.44140625" style="6" customWidth="1"/>
    <col min="3091" max="3091" width="3.44140625" style="6" customWidth="1"/>
    <col min="3092" max="3092" width="8.44140625" style="6" customWidth="1"/>
    <col min="3093" max="3093" width="3.44140625" style="6" customWidth="1"/>
    <col min="3094" max="3094" width="8.44140625" style="6" customWidth="1"/>
    <col min="3095" max="3095" width="3.44140625" style="6" customWidth="1"/>
    <col min="3096" max="3333" width="7.6640625" style="6"/>
    <col min="3334" max="3334" width="2.6640625" style="6" customWidth="1"/>
    <col min="3335" max="3335" width="22.6640625" style="6" customWidth="1"/>
    <col min="3336" max="3336" width="8.44140625" style="6" customWidth="1"/>
    <col min="3337" max="3337" width="2.88671875" style="6" customWidth="1"/>
    <col min="3338" max="3338" width="8.44140625" style="6" customWidth="1"/>
    <col min="3339" max="3339" width="3.5546875" style="6" customWidth="1"/>
    <col min="3340" max="3340" width="8.44140625" style="6" customWidth="1"/>
    <col min="3341" max="3341" width="3.5546875" style="6" customWidth="1"/>
    <col min="3342" max="3342" width="8.44140625" style="6" customWidth="1"/>
    <col min="3343" max="3343" width="3.5546875" style="6" customWidth="1"/>
    <col min="3344" max="3344" width="8.44140625" style="6" customWidth="1"/>
    <col min="3345" max="3345" width="5.109375" style="6" customWidth="1"/>
    <col min="3346" max="3346" width="8.44140625" style="6" customWidth="1"/>
    <col min="3347" max="3347" width="3.44140625" style="6" customWidth="1"/>
    <col min="3348" max="3348" width="8.44140625" style="6" customWidth="1"/>
    <col min="3349" max="3349" width="3.44140625" style="6" customWidth="1"/>
    <col min="3350" max="3350" width="8.44140625" style="6" customWidth="1"/>
    <col min="3351" max="3351" width="3.44140625" style="6" customWidth="1"/>
    <col min="3352" max="3589" width="7.6640625" style="6"/>
    <col min="3590" max="3590" width="2.6640625" style="6" customWidth="1"/>
    <col min="3591" max="3591" width="22.6640625" style="6" customWidth="1"/>
    <col min="3592" max="3592" width="8.44140625" style="6" customWidth="1"/>
    <col min="3593" max="3593" width="2.88671875" style="6" customWidth="1"/>
    <col min="3594" max="3594" width="8.44140625" style="6" customWidth="1"/>
    <col min="3595" max="3595" width="3.5546875" style="6" customWidth="1"/>
    <col min="3596" max="3596" width="8.44140625" style="6" customWidth="1"/>
    <col min="3597" max="3597" width="3.5546875" style="6" customWidth="1"/>
    <col min="3598" max="3598" width="8.44140625" style="6" customWidth="1"/>
    <col min="3599" max="3599" width="3.5546875" style="6" customWidth="1"/>
    <col min="3600" max="3600" width="8.44140625" style="6" customWidth="1"/>
    <col min="3601" max="3601" width="5.109375" style="6" customWidth="1"/>
    <col min="3602" max="3602" width="8.44140625" style="6" customWidth="1"/>
    <col min="3603" max="3603" width="3.44140625" style="6" customWidth="1"/>
    <col min="3604" max="3604" width="8.44140625" style="6" customWidth="1"/>
    <col min="3605" max="3605" width="3.44140625" style="6" customWidth="1"/>
    <col min="3606" max="3606" width="8.44140625" style="6" customWidth="1"/>
    <col min="3607" max="3607" width="3.44140625" style="6" customWidth="1"/>
    <col min="3608" max="3845" width="7.6640625" style="6"/>
    <col min="3846" max="3846" width="2.6640625" style="6" customWidth="1"/>
    <col min="3847" max="3847" width="22.6640625" style="6" customWidth="1"/>
    <col min="3848" max="3848" width="8.44140625" style="6" customWidth="1"/>
    <col min="3849" max="3849" width="2.88671875" style="6" customWidth="1"/>
    <col min="3850" max="3850" width="8.44140625" style="6" customWidth="1"/>
    <col min="3851" max="3851" width="3.5546875" style="6" customWidth="1"/>
    <col min="3852" max="3852" width="8.44140625" style="6" customWidth="1"/>
    <col min="3853" max="3853" width="3.5546875" style="6" customWidth="1"/>
    <col min="3854" max="3854" width="8.44140625" style="6" customWidth="1"/>
    <col min="3855" max="3855" width="3.5546875" style="6" customWidth="1"/>
    <col min="3856" max="3856" width="8.44140625" style="6" customWidth="1"/>
    <col min="3857" max="3857" width="5.109375" style="6" customWidth="1"/>
    <col min="3858" max="3858" width="8.44140625" style="6" customWidth="1"/>
    <col min="3859" max="3859" width="3.44140625" style="6" customWidth="1"/>
    <col min="3860" max="3860" width="8.44140625" style="6" customWidth="1"/>
    <col min="3861" max="3861" width="3.44140625" style="6" customWidth="1"/>
    <col min="3862" max="3862" width="8.44140625" style="6" customWidth="1"/>
    <col min="3863" max="3863" width="3.44140625" style="6" customWidth="1"/>
    <col min="3864" max="4101" width="7.6640625" style="6"/>
    <col min="4102" max="4102" width="2.6640625" style="6" customWidth="1"/>
    <col min="4103" max="4103" width="22.6640625" style="6" customWidth="1"/>
    <col min="4104" max="4104" width="8.44140625" style="6" customWidth="1"/>
    <col min="4105" max="4105" width="2.88671875" style="6" customWidth="1"/>
    <col min="4106" max="4106" width="8.44140625" style="6" customWidth="1"/>
    <col min="4107" max="4107" width="3.5546875" style="6" customWidth="1"/>
    <col min="4108" max="4108" width="8.44140625" style="6" customWidth="1"/>
    <col min="4109" max="4109" width="3.5546875" style="6" customWidth="1"/>
    <col min="4110" max="4110" width="8.44140625" style="6" customWidth="1"/>
    <col min="4111" max="4111" width="3.5546875" style="6" customWidth="1"/>
    <col min="4112" max="4112" width="8.44140625" style="6" customWidth="1"/>
    <col min="4113" max="4113" width="5.109375" style="6" customWidth="1"/>
    <col min="4114" max="4114" width="8.44140625" style="6" customWidth="1"/>
    <col min="4115" max="4115" width="3.44140625" style="6" customWidth="1"/>
    <col min="4116" max="4116" width="8.44140625" style="6" customWidth="1"/>
    <col min="4117" max="4117" width="3.44140625" style="6" customWidth="1"/>
    <col min="4118" max="4118" width="8.44140625" style="6" customWidth="1"/>
    <col min="4119" max="4119" width="3.44140625" style="6" customWidth="1"/>
    <col min="4120" max="4357" width="7.6640625" style="6"/>
    <col min="4358" max="4358" width="2.6640625" style="6" customWidth="1"/>
    <col min="4359" max="4359" width="22.6640625" style="6" customWidth="1"/>
    <col min="4360" max="4360" width="8.44140625" style="6" customWidth="1"/>
    <col min="4361" max="4361" width="2.88671875" style="6" customWidth="1"/>
    <col min="4362" max="4362" width="8.44140625" style="6" customWidth="1"/>
    <col min="4363" max="4363" width="3.5546875" style="6" customWidth="1"/>
    <col min="4364" max="4364" width="8.44140625" style="6" customWidth="1"/>
    <col min="4365" max="4365" width="3.5546875" style="6" customWidth="1"/>
    <col min="4366" max="4366" width="8.44140625" style="6" customWidth="1"/>
    <col min="4367" max="4367" width="3.5546875" style="6" customWidth="1"/>
    <col min="4368" max="4368" width="8.44140625" style="6" customWidth="1"/>
    <col min="4369" max="4369" width="5.109375" style="6" customWidth="1"/>
    <col min="4370" max="4370" width="8.44140625" style="6" customWidth="1"/>
    <col min="4371" max="4371" width="3.44140625" style="6" customWidth="1"/>
    <col min="4372" max="4372" width="8.44140625" style="6" customWidth="1"/>
    <col min="4373" max="4373" width="3.44140625" style="6" customWidth="1"/>
    <col min="4374" max="4374" width="8.44140625" style="6" customWidth="1"/>
    <col min="4375" max="4375" width="3.44140625" style="6" customWidth="1"/>
    <col min="4376" max="4613" width="7.6640625" style="6"/>
    <col min="4614" max="4614" width="2.6640625" style="6" customWidth="1"/>
    <col min="4615" max="4615" width="22.6640625" style="6" customWidth="1"/>
    <col min="4616" max="4616" width="8.44140625" style="6" customWidth="1"/>
    <col min="4617" max="4617" width="2.88671875" style="6" customWidth="1"/>
    <col min="4618" max="4618" width="8.44140625" style="6" customWidth="1"/>
    <col min="4619" max="4619" width="3.5546875" style="6" customWidth="1"/>
    <col min="4620" max="4620" width="8.44140625" style="6" customWidth="1"/>
    <col min="4621" max="4621" width="3.5546875" style="6" customWidth="1"/>
    <col min="4622" max="4622" width="8.44140625" style="6" customWidth="1"/>
    <col min="4623" max="4623" width="3.5546875" style="6" customWidth="1"/>
    <col min="4624" max="4624" width="8.44140625" style="6" customWidth="1"/>
    <col min="4625" max="4625" width="5.109375" style="6" customWidth="1"/>
    <col min="4626" max="4626" width="8.44140625" style="6" customWidth="1"/>
    <col min="4627" max="4627" width="3.44140625" style="6" customWidth="1"/>
    <col min="4628" max="4628" width="8.44140625" style="6" customWidth="1"/>
    <col min="4629" max="4629" width="3.44140625" style="6" customWidth="1"/>
    <col min="4630" max="4630" width="8.44140625" style="6" customWidth="1"/>
    <col min="4631" max="4631" width="3.44140625" style="6" customWidth="1"/>
    <col min="4632" max="4869" width="7.6640625" style="6"/>
    <col min="4870" max="4870" width="2.6640625" style="6" customWidth="1"/>
    <col min="4871" max="4871" width="22.6640625" style="6" customWidth="1"/>
    <col min="4872" max="4872" width="8.44140625" style="6" customWidth="1"/>
    <col min="4873" max="4873" width="2.88671875" style="6" customWidth="1"/>
    <col min="4874" max="4874" width="8.44140625" style="6" customWidth="1"/>
    <col min="4875" max="4875" width="3.5546875" style="6" customWidth="1"/>
    <col min="4876" max="4876" width="8.44140625" style="6" customWidth="1"/>
    <col min="4877" max="4877" width="3.5546875" style="6" customWidth="1"/>
    <col min="4878" max="4878" width="8.44140625" style="6" customWidth="1"/>
    <col min="4879" max="4879" width="3.5546875" style="6" customWidth="1"/>
    <col min="4880" max="4880" width="8.44140625" style="6" customWidth="1"/>
    <col min="4881" max="4881" width="5.109375" style="6" customWidth="1"/>
    <col min="4882" max="4882" width="8.44140625" style="6" customWidth="1"/>
    <col min="4883" max="4883" width="3.44140625" style="6" customWidth="1"/>
    <col min="4884" max="4884" width="8.44140625" style="6" customWidth="1"/>
    <col min="4885" max="4885" width="3.44140625" style="6" customWidth="1"/>
    <col min="4886" max="4886" width="8.44140625" style="6" customWidth="1"/>
    <col min="4887" max="4887" width="3.44140625" style="6" customWidth="1"/>
    <col min="4888" max="5125" width="7.6640625" style="6"/>
    <col min="5126" max="5126" width="2.6640625" style="6" customWidth="1"/>
    <col min="5127" max="5127" width="22.6640625" style="6" customWidth="1"/>
    <col min="5128" max="5128" width="8.44140625" style="6" customWidth="1"/>
    <col min="5129" max="5129" width="2.88671875" style="6" customWidth="1"/>
    <col min="5130" max="5130" width="8.44140625" style="6" customWidth="1"/>
    <col min="5131" max="5131" width="3.5546875" style="6" customWidth="1"/>
    <col min="5132" max="5132" width="8.44140625" style="6" customWidth="1"/>
    <col min="5133" max="5133" width="3.5546875" style="6" customWidth="1"/>
    <col min="5134" max="5134" width="8.44140625" style="6" customWidth="1"/>
    <col min="5135" max="5135" width="3.5546875" style="6" customWidth="1"/>
    <col min="5136" max="5136" width="8.44140625" style="6" customWidth="1"/>
    <col min="5137" max="5137" width="5.109375" style="6" customWidth="1"/>
    <col min="5138" max="5138" width="8.44140625" style="6" customWidth="1"/>
    <col min="5139" max="5139" width="3.44140625" style="6" customWidth="1"/>
    <col min="5140" max="5140" width="8.44140625" style="6" customWidth="1"/>
    <col min="5141" max="5141" width="3.44140625" style="6" customWidth="1"/>
    <col min="5142" max="5142" width="8.44140625" style="6" customWidth="1"/>
    <col min="5143" max="5143" width="3.44140625" style="6" customWidth="1"/>
    <col min="5144" max="5381" width="7.6640625" style="6"/>
    <col min="5382" max="5382" width="2.6640625" style="6" customWidth="1"/>
    <col min="5383" max="5383" width="22.6640625" style="6" customWidth="1"/>
    <col min="5384" max="5384" width="8.44140625" style="6" customWidth="1"/>
    <col min="5385" max="5385" width="2.88671875" style="6" customWidth="1"/>
    <col min="5386" max="5386" width="8.44140625" style="6" customWidth="1"/>
    <col min="5387" max="5387" width="3.5546875" style="6" customWidth="1"/>
    <col min="5388" max="5388" width="8.44140625" style="6" customWidth="1"/>
    <col min="5389" max="5389" width="3.5546875" style="6" customWidth="1"/>
    <col min="5390" max="5390" width="8.44140625" style="6" customWidth="1"/>
    <col min="5391" max="5391" width="3.5546875" style="6" customWidth="1"/>
    <col min="5392" max="5392" width="8.44140625" style="6" customWidth="1"/>
    <col min="5393" max="5393" width="5.109375" style="6" customWidth="1"/>
    <col min="5394" max="5394" width="8.44140625" style="6" customWidth="1"/>
    <col min="5395" max="5395" width="3.44140625" style="6" customWidth="1"/>
    <col min="5396" max="5396" width="8.44140625" style="6" customWidth="1"/>
    <col min="5397" max="5397" width="3.44140625" style="6" customWidth="1"/>
    <col min="5398" max="5398" width="8.44140625" style="6" customWidth="1"/>
    <col min="5399" max="5399" width="3.44140625" style="6" customWidth="1"/>
    <col min="5400" max="5637" width="7.6640625" style="6"/>
    <col min="5638" max="5638" width="2.6640625" style="6" customWidth="1"/>
    <col min="5639" max="5639" width="22.6640625" style="6" customWidth="1"/>
    <col min="5640" max="5640" width="8.44140625" style="6" customWidth="1"/>
    <col min="5641" max="5641" width="2.88671875" style="6" customWidth="1"/>
    <col min="5642" max="5642" width="8.44140625" style="6" customWidth="1"/>
    <col min="5643" max="5643" width="3.5546875" style="6" customWidth="1"/>
    <col min="5644" max="5644" width="8.44140625" style="6" customWidth="1"/>
    <col min="5645" max="5645" width="3.5546875" style="6" customWidth="1"/>
    <col min="5646" max="5646" width="8.44140625" style="6" customWidth="1"/>
    <col min="5647" max="5647" width="3.5546875" style="6" customWidth="1"/>
    <col min="5648" max="5648" width="8.44140625" style="6" customWidth="1"/>
    <col min="5649" max="5649" width="5.109375" style="6" customWidth="1"/>
    <col min="5650" max="5650" width="8.44140625" style="6" customWidth="1"/>
    <col min="5651" max="5651" width="3.44140625" style="6" customWidth="1"/>
    <col min="5652" max="5652" width="8.44140625" style="6" customWidth="1"/>
    <col min="5653" max="5653" width="3.44140625" style="6" customWidth="1"/>
    <col min="5654" max="5654" width="8.44140625" style="6" customWidth="1"/>
    <col min="5655" max="5655" width="3.44140625" style="6" customWidth="1"/>
    <col min="5656" max="5893" width="7.6640625" style="6"/>
    <col min="5894" max="5894" width="2.6640625" style="6" customWidth="1"/>
    <col min="5895" max="5895" width="22.6640625" style="6" customWidth="1"/>
    <col min="5896" max="5896" width="8.44140625" style="6" customWidth="1"/>
    <col min="5897" max="5897" width="2.88671875" style="6" customWidth="1"/>
    <col min="5898" max="5898" width="8.44140625" style="6" customWidth="1"/>
    <col min="5899" max="5899" width="3.5546875" style="6" customWidth="1"/>
    <col min="5900" max="5900" width="8.44140625" style="6" customWidth="1"/>
    <col min="5901" max="5901" width="3.5546875" style="6" customWidth="1"/>
    <col min="5902" max="5902" width="8.44140625" style="6" customWidth="1"/>
    <col min="5903" max="5903" width="3.5546875" style="6" customWidth="1"/>
    <col min="5904" max="5904" width="8.44140625" style="6" customWidth="1"/>
    <col min="5905" max="5905" width="5.109375" style="6" customWidth="1"/>
    <col min="5906" max="5906" width="8.44140625" style="6" customWidth="1"/>
    <col min="5907" max="5907" width="3.44140625" style="6" customWidth="1"/>
    <col min="5908" max="5908" width="8.44140625" style="6" customWidth="1"/>
    <col min="5909" max="5909" width="3.44140625" style="6" customWidth="1"/>
    <col min="5910" max="5910" width="8.44140625" style="6" customWidth="1"/>
    <col min="5911" max="5911" width="3.44140625" style="6" customWidth="1"/>
    <col min="5912" max="6149" width="7.6640625" style="6"/>
    <col min="6150" max="6150" width="2.6640625" style="6" customWidth="1"/>
    <col min="6151" max="6151" width="22.6640625" style="6" customWidth="1"/>
    <col min="6152" max="6152" width="8.44140625" style="6" customWidth="1"/>
    <col min="6153" max="6153" width="2.88671875" style="6" customWidth="1"/>
    <col min="6154" max="6154" width="8.44140625" style="6" customWidth="1"/>
    <col min="6155" max="6155" width="3.5546875" style="6" customWidth="1"/>
    <col min="6156" max="6156" width="8.44140625" style="6" customWidth="1"/>
    <col min="6157" max="6157" width="3.5546875" style="6" customWidth="1"/>
    <col min="6158" max="6158" width="8.44140625" style="6" customWidth="1"/>
    <col min="6159" max="6159" width="3.5546875" style="6" customWidth="1"/>
    <col min="6160" max="6160" width="8.44140625" style="6" customWidth="1"/>
    <col min="6161" max="6161" width="5.109375" style="6" customWidth="1"/>
    <col min="6162" max="6162" width="8.44140625" style="6" customWidth="1"/>
    <col min="6163" max="6163" width="3.44140625" style="6" customWidth="1"/>
    <col min="6164" max="6164" width="8.44140625" style="6" customWidth="1"/>
    <col min="6165" max="6165" width="3.44140625" style="6" customWidth="1"/>
    <col min="6166" max="6166" width="8.44140625" style="6" customWidth="1"/>
    <col min="6167" max="6167" width="3.44140625" style="6" customWidth="1"/>
    <col min="6168" max="6405" width="7.6640625" style="6"/>
    <col min="6406" max="6406" width="2.6640625" style="6" customWidth="1"/>
    <col min="6407" max="6407" width="22.6640625" style="6" customWidth="1"/>
    <col min="6408" max="6408" width="8.44140625" style="6" customWidth="1"/>
    <col min="6409" max="6409" width="2.88671875" style="6" customWidth="1"/>
    <col min="6410" max="6410" width="8.44140625" style="6" customWidth="1"/>
    <col min="6411" max="6411" width="3.5546875" style="6" customWidth="1"/>
    <col min="6412" max="6412" width="8.44140625" style="6" customWidth="1"/>
    <col min="6413" max="6413" width="3.5546875" style="6" customWidth="1"/>
    <col min="6414" max="6414" width="8.44140625" style="6" customWidth="1"/>
    <col min="6415" max="6415" width="3.5546875" style="6" customWidth="1"/>
    <col min="6416" max="6416" width="8.44140625" style="6" customWidth="1"/>
    <col min="6417" max="6417" width="5.109375" style="6" customWidth="1"/>
    <col min="6418" max="6418" width="8.44140625" style="6" customWidth="1"/>
    <col min="6419" max="6419" width="3.44140625" style="6" customWidth="1"/>
    <col min="6420" max="6420" width="8.44140625" style="6" customWidth="1"/>
    <col min="6421" max="6421" width="3.44140625" style="6" customWidth="1"/>
    <col min="6422" max="6422" width="8.44140625" style="6" customWidth="1"/>
    <col min="6423" max="6423" width="3.44140625" style="6" customWidth="1"/>
    <col min="6424" max="6661" width="7.6640625" style="6"/>
    <col min="6662" max="6662" width="2.6640625" style="6" customWidth="1"/>
    <col min="6663" max="6663" width="22.6640625" style="6" customWidth="1"/>
    <col min="6664" max="6664" width="8.44140625" style="6" customWidth="1"/>
    <col min="6665" max="6665" width="2.88671875" style="6" customWidth="1"/>
    <col min="6666" max="6666" width="8.44140625" style="6" customWidth="1"/>
    <col min="6667" max="6667" width="3.5546875" style="6" customWidth="1"/>
    <col min="6668" max="6668" width="8.44140625" style="6" customWidth="1"/>
    <col min="6669" max="6669" width="3.5546875" style="6" customWidth="1"/>
    <col min="6670" max="6670" width="8.44140625" style="6" customWidth="1"/>
    <col min="6671" max="6671" width="3.5546875" style="6" customWidth="1"/>
    <col min="6672" max="6672" width="8.44140625" style="6" customWidth="1"/>
    <col min="6673" max="6673" width="5.109375" style="6" customWidth="1"/>
    <col min="6674" max="6674" width="8.44140625" style="6" customWidth="1"/>
    <col min="6675" max="6675" width="3.44140625" style="6" customWidth="1"/>
    <col min="6676" max="6676" width="8.44140625" style="6" customWidth="1"/>
    <col min="6677" max="6677" width="3.44140625" style="6" customWidth="1"/>
    <col min="6678" max="6678" width="8.44140625" style="6" customWidth="1"/>
    <col min="6679" max="6679" width="3.44140625" style="6" customWidth="1"/>
    <col min="6680" max="6917" width="7.6640625" style="6"/>
    <col min="6918" max="6918" width="2.6640625" style="6" customWidth="1"/>
    <col min="6919" max="6919" width="22.6640625" style="6" customWidth="1"/>
    <col min="6920" max="6920" width="8.44140625" style="6" customWidth="1"/>
    <col min="6921" max="6921" width="2.88671875" style="6" customWidth="1"/>
    <col min="6922" max="6922" width="8.44140625" style="6" customWidth="1"/>
    <col min="6923" max="6923" width="3.5546875" style="6" customWidth="1"/>
    <col min="6924" max="6924" width="8.44140625" style="6" customWidth="1"/>
    <col min="6925" max="6925" width="3.5546875" style="6" customWidth="1"/>
    <col min="6926" max="6926" width="8.44140625" style="6" customWidth="1"/>
    <col min="6927" max="6927" width="3.5546875" style="6" customWidth="1"/>
    <col min="6928" max="6928" width="8.44140625" style="6" customWidth="1"/>
    <col min="6929" max="6929" width="5.109375" style="6" customWidth="1"/>
    <col min="6930" max="6930" width="8.44140625" style="6" customWidth="1"/>
    <col min="6931" max="6931" width="3.44140625" style="6" customWidth="1"/>
    <col min="6932" max="6932" width="8.44140625" style="6" customWidth="1"/>
    <col min="6933" max="6933" width="3.44140625" style="6" customWidth="1"/>
    <col min="6934" max="6934" width="8.44140625" style="6" customWidth="1"/>
    <col min="6935" max="6935" width="3.44140625" style="6" customWidth="1"/>
    <col min="6936" max="7173" width="7.6640625" style="6"/>
    <col min="7174" max="7174" width="2.6640625" style="6" customWidth="1"/>
    <col min="7175" max="7175" width="22.6640625" style="6" customWidth="1"/>
    <col min="7176" max="7176" width="8.44140625" style="6" customWidth="1"/>
    <col min="7177" max="7177" width="2.88671875" style="6" customWidth="1"/>
    <col min="7178" max="7178" width="8.44140625" style="6" customWidth="1"/>
    <col min="7179" max="7179" width="3.5546875" style="6" customWidth="1"/>
    <col min="7180" max="7180" width="8.44140625" style="6" customWidth="1"/>
    <col min="7181" max="7181" width="3.5546875" style="6" customWidth="1"/>
    <col min="7182" max="7182" width="8.44140625" style="6" customWidth="1"/>
    <col min="7183" max="7183" width="3.5546875" style="6" customWidth="1"/>
    <col min="7184" max="7184" width="8.44140625" style="6" customWidth="1"/>
    <col min="7185" max="7185" width="5.109375" style="6" customWidth="1"/>
    <col min="7186" max="7186" width="8.44140625" style="6" customWidth="1"/>
    <col min="7187" max="7187" width="3.44140625" style="6" customWidth="1"/>
    <col min="7188" max="7188" width="8.44140625" style="6" customWidth="1"/>
    <col min="7189" max="7189" width="3.44140625" style="6" customWidth="1"/>
    <col min="7190" max="7190" width="8.44140625" style="6" customWidth="1"/>
    <col min="7191" max="7191" width="3.44140625" style="6" customWidth="1"/>
    <col min="7192" max="7429" width="7.6640625" style="6"/>
    <col min="7430" max="7430" width="2.6640625" style="6" customWidth="1"/>
    <col min="7431" max="7431" width="22.6640625" style="6" customWidth="1"/>
    <col min="7432" max="7432" width="8.44140625" style="6" customWidth="1"/>
    <col min="7433" max="7433" width="2.88671875" style="6" customWidth="1"/>
    <col min="7434" max="7434" width="8.44140625" style="6" customWidth="1"/>
    <col min="7435" max="7435" width="3.5546875" style="6" customWidth="1"/>
    <col min="7436" max="7436" width="8.44140625" style="6" customWidth="1"/>
    <col min="7437" max="7437" width="3.5546875" style="6" customWidth="1"/>
    <col min="7438" max="7438" width="8.44140625" style="6" customWidth="1"/>
    <col min="7439" max="7439" width="3.5546875" style="6" customWidth="1"/>
    <col min="7440" max="7440" width="8.44140625" style="6" customWidth="1"/>
    <col min="7441" max="7441" width="5.109375" style="6" customWidth="1"/>
    <col min="7442" max="7442" width="8.44140625" style="6" customWidth="1"/>
    <col min="7443" max="7443" width="3.44140625" style="6" customWidth="1"/>
    <col min="7444" max="7444" width="8.44140625" style="6" customWidth="1"/>
    <col min="7445" max="7445" width="3.44140625" style="6" customWidth="1"/>
    <col min="7446" max="7446" width="8.44140625" style="6" customWidth="1"/>
    <col min="7447" max="7447" width="3.44140625" style="6" customWidth="1"/>
    <col min="7448" max="7685" width="7.6640625" style="6"/>
    <col min="7686" max="7686" width="2.6640625" style="6" customWidth="1"/>
    <col min="7687" max="7687" width="22.6640625" style="6" customWidth="1"/>
    <col min="7688" max="7688" width="8.44140625" style="6" customWidth="1"/>
    <col min="7689" max="7689" width="2.88671875" style="6" customWidth="1"/>
    <col min="7690" max="7690" width="8.44140625" style="6" customWidth="1"/>
    <col min="7691" max="7691" width="3.5546875" style="6" customWidth="1"/>
    <col min="7692" max="7692" width="8.44140625" style="6" customWidth="1"/>
    <col min="7693" max="7693" width="3.5546875" style="6" customWidth="1"/>
    <col min="7694" max="7694" width="8.44140625" style="6" customWidth="1"/>
    <col min="7695" max="7695" width="3.5546875" style="6" customWidth="1"/>
    <col min="7696" max="7696" width="8.44140625" style="6" customWidth="1"/>
    <col min="7697" max="7697" width="5.109375" style="6" customWidth="1"/>
    <col min="7698" max="7698" width="8.44140625" style="6" customWidth="1"/>
    <col min="7699" max="7699" width="3.44140625" style="6" customWidth="1"/>
    <col min="7700" max="7700" width="8.44140625" style="6" customWidth="1"/>
    <col min="7701" max="7701" width="3.44140625" style="6" customWidth="1"/>
    <col min="7702" max="7702" width="8.44140625" style="6" customWidth="1"/>
    <col min="7703" max="7703" width="3.44140625" style="6" customWidth="1"/>
    <col min="7704" max="7941" width="7.6640625" style="6"/>
    <col min="7942" max="7942" width="2.6640625" style="6" customWidth="1"/>
    <col min="7943" max="7943" width="22.6640625" style="6" customWidth="1"/>
    <col min="7944" max="7944" width="8.44140625" style="6" customWidth="1"/>
    <col min="7945" max="7945" width="2.88671875" style="6" customWidth="1"/>
    <col min="7946" max="7946" width="8.44140625" style="6" customWidth="1"/>
    <col min="7947" max="7947" width="3.5546875" style="6" customWidth="1"/>
    <col min="7948" max="7948" width="8.44140625" style="6" customWidth="1"/>
    <col min="7949" max="7949" width="3.5546875" style="6" customWidth="1"/>
    <col min="7950" max="7950" width="8.44140625" style="6" customWidth="1"/>
    <col min="7951" max="7951" width="3.5546875" style="6" customWidth="1"/>
    <col min="7952" max="7952" width="8.44140625" style="6" customWidth="1"/>
    <col min="7953" max="7953" width="5.109375" style="6" customWidth="1"/>
    <col min="7954" max="7954" width="8.44140625" style="6" customWidth="1"/>
    <col min="7955" max="7955" width="3.44140625" style="6" customWidth="1"/>
    <col min="7956" max="7956" width="8.44140625" style="6" customWidth="1"/>
    <col min="7957" max="7957" width="3.44140625" style="6" customWidth="1"/>
    <col min="7958" max="7958" width="8.44140625" style="6" customWidth="1"/>
    <col min="7959" max="7959" width="3.44140625" style="6" customWidth="1"/>
    <col min="7960" max="8197" width="7.6640625" style="6"/>
    <col min="8198" max="8198" width="2.6640625" style="6" customWidth="1"/>
    <col min="8199" max="8199" width="22.6640625" style="6" customWidth="1"/>
    <col min="8200" max="8200" width="8.44140625" style="6" customWidth="1"/>
    <col min="8201" max="8201" width="2.88671875" style="6" customWidth="1"/>
    <col min="8202" max="8202" width="8.44140625" style="6" customWidth="1"/>
    <col min="8203" max="8203" width="3.5546875" style="6" customWidth="1"/>
    <col min="8204" max="8204" width="8.44140625" style="6" customWidth="1"/>
    <col min="8205" max="8205" width="3.5546875" style="6" customWidth="1"/>
    <col min="8206" max="8206" width="8.44140625" style="6" customWidth="1"/>
    <col min="8207" max="8207" width="3.5546875" style="6" customWidth="1"/>
    <col min="8208" max="8208" width="8.44140625" style="6" customWidth="1"/>
    <col min="8209" max="8209" width="5.109375" style="6" customWidth="1"/>
    <col min="8210" max="8210" width="8.44140625" style="6" customWidth="1"/>
    <col min="8211" max="8211" width="3.44140625" style="6" customWidth="1"/>
    <col min="8212" max="8212" width="8.44140625" style="6" customWidth="1"/>
    <col min="8213" max="8213" width="3.44140625" style="6" customWidth="1"/>
    <col min="8214" max="8214" width="8.44140625" style="6" customWidth="1"/>
    <col min="8215" max="8215" width="3.44140625" style="6" customWidth="1"/>
    <col min="8216" max="8453" width="7.6640625" style="6"/>
    <col min="8454" max="8454" width="2.6640625" style="6" customWidth="1"/>
    <col min="8455" max="8455" width="22.6640625" style="6" customWidth="1"/>
    <col min="8456" max="8456" width="8.44140625" style="6" customWidth="1"/>
    <col min="8457" max="8457" width="2.88671875" style="6" customWidth="1"/>
    <col min="8458" max="8458" width="8.44140625" style="6" customWidth="1"/>
    <col min="8459" max="8459" width="3.5546875" style="6" customWidth="1"/>
    <col min="8460" max="8460" width="8.44140625" style="6" customWidth="1"/>
    <col min="8461" max="8461" width="3.5546875" style="6" customWidth="1"/>
    <col min="8462" max="8462" width="8.44140625" style="6" customWidth="1"/>
    <col min="8463" max="8463" width="3.5546875" style="6" customWidth="1"/>
    <col min="8464" max="8464" width="8.44140625" style="6" customWidth="1"/>
    <col min="8465" max="8465" width="5.109375" style="6" customWidth="1"/>
    <col min="8466" max="8466" width="8.44140625" style="6" customWidth="1"/>
    <col min="8467" max="8467" width="3.44140625" style="6" customWidth="1"/>
    <col min="8468" max="8468" width="8.44140625" style="6" customWidth="1"/>
    <col min="8469" max="8469" width="3.44140625" style="6" customWidth="1"/>
    <col min="8470" max="8470" width="8.44140625" style="6" customWidth="1"/>
    <col min="8471" max="8471" width="3.44140625" style="6" customWidth="1"/>
    <col min="8472" max="8709" width="7.6640625" style="6"/>
    <col min="8710" max="8710" width="2.6640625" style="6" customWidth="1"/>
    <col min="8711" max="8711" width="22.6640625" style="6" customWidth="1"/>
    <col min="8712" max="8712" width="8.44140625" style="6" customWidth="1"/>
    <col min="8713" max="8713" width="2.88671875" style="6" customWidth="1"/>
    <col min="8714" max="8714" width="8.44140625" style="6" customWidth="1"/>
    <col min="8715" max="8715" width="3.5546875" style="6" customWidth="1"/>
    <col min="8716" max="8716" width="8.44140625" style="6" customWidth="1"/>
    <col min="8717" max="8717" width="3.5546875" style="6" customWidth="1"/>
    <col min="8718" max="8718" width="8.44140625" style="6" customWidth="1"/>
    <col min="8719" max="8719" width="3.5546875" style="6" customWidth="1"/>
    <col min="8720" max="8720" width="8.44140625" style="6" customWidth="1"/>
    <col min="8721" max="8721" width="5.109375" style="6" customWidth="1"/>
    <col min="8722" max="8722" width="8.44140625" style="6" customWidth="1"/>
    <col min="8723" max="8723" width="3.44140625" style="6" customWidth="1"/>
    <col min="8724" max="8724" width="8.44140625" style="6" customWidth="1"/>
    <col min="8725" max="8725" width="3.44140625" style="6" customWidth="1"/>
    <col min="8726" max="8726" width="8.44140625" style="6" customWidth="1"/>
    <col min="8727" max="8727" width="3.44140625" style="6" customWidth="1"/>
    <col min="8728" max="8965" width="7.6640625" style="6"/>
    <col min="8966" max="8966" width="2.6640625" style="6" customWidth="1"/>
    <col min="8967" max="8967" width="22.6640625" style="6" customWidth="1"/>
    <col min="8968" max="8968" width="8.44140625" style="6" customWidth="1"/>
    <col min="8969" max="8969" width="2.88671875" style="6" customWidth="1"/>
    <col min="8970" max="8970" width="8.44140625" style="6" customWidth="1"/>
    <col min="8971" max="8971" width="3.5546875" style="6" customWidth="1"/>
    <col min="8972" max="8972" width="8.44140625" style="6" customWidth="1"/>
    <col min="8973" max="8973" width="3.5546875" style="6" customWidth="1"/>
    <col min="8974" max="8974" width="8.44140625" style="6" customWidth="1"/>
    <col min="8975" max="8975" width="3.5546875" style="6" customWidth="1"/>
    <col min="8976" max="8976" width="8.44140625" style="6" customWidth="1"/>
    <col min="8977" max="8977" width="5.109375" style="6" customWidth="1"/>
    <col min="8978" max="8978" width="8.44140625" style="6" customWidth="1"/>
    <col min="8979" max="8979" width="3.44140625" style="6" customWidth="1"/>
    <col min="8980" max="8980" width="8.44140625" style="6" customWidth="1"/>
    <col min="8981" max="8981" width="3.44140625" style="6" customWidth="1"/>
    <col min="8982" max="8982" width="8.44140625" style="6" customWidth="1"/>
    <col min="8983" max="8983" width="3.44140625" style="6" customWidth="1"/>
    <col min="8984" max="9221" width="7.6640625" style="6"/>
    <col min="9222" max="9222" width="2.6640625" style="6" customWidth="1"/>
    <col min="9223" max="9223" width="22.6640625" style="6" customWidth="1"/>
    <col min="9224" max="9224" width="8.44140625" style="6" customWidth="1"/>
    <col min="9225" max="9225" width="2.88671875" style="6" customWidth="1"/>
    <col min="9226" max="9226" width="8.44140625" style="6" customWidth="1"/>
    <col min="9227" max="9227" width="3.5546875" style="6" customWidth="1"/>
    <col min="9228" max="9228" width="8.44140625" style="6" customWidth="1"/>
    <col min="9229" max="9229" width="3.5546875" style="6" customWidth="1"/>
    <col min="9230" max="9230" width="8.44140625" style="6" customWidth="1"/>
    <col min="9231" max="9231" width="3.5546875" style="6" customWidth="1"/>
    <col min="9232" max="9232" width="8.44140625" style="6" customWidth="1"/>
    <col min="9233" max="9233" width="5.109375" style="6" customWidth="1"/>
    <col min="9234" max="9234" width="8.44140625" style="6" customWidth="1"/>
    <col min="9235" max="9235" width="3.44140625" style="6" customWidth="1"/>
    <col min="9236" max="9236" width="8.44140625" style="6" customWidth="1"/>
    <col min="9237" max="9237" width="3.44140625" style="6" customWidth="1"/>
    <col min="9238" max="9238" width="8.44140625" style="6" customWidth="1"/>
    <col min="9239" max="9239" width="3.44140625" style="6" customWidth="1"/>
    <col min="9240" max="9477" width="7.6640625" style="6"/>
    <col min="9478" max="9478" width="2.6640625" style="6" customWidth="1"/>
    <col min="9479" max="9479" width="22.6640625" style="6" customWidth="1"/>
    <col min="9480" max="9480" width="8.44140625" style="6" customWidth="1"/>
    <col min="9481" max="9481" width="2.88671875" style="6" customWidth="1"/>
    <col min="9482" max="9482" width="8.44140625" style="6" customWidth="1"/>
    <col min="9483" max="9483" width="3.5546875" style="6" customWidth="1"/>
    <col min="9484" max="9484" width="8.44140625" style="6" customWidth="1"/>
    <col min="9485" max="9485" width="3.5546875" style="6" customWidth="1"/>
    <col min="9486" max="9486" width="8.44140625" style="6" customWidth="1"/>
    <col min="9487" max="9487" width="3.5546875" style="6" customWidth="1"/>
    <col min="9488" max="9488" width="8.44140625" style="6" customWidth="1"/>
    <col min="9489" max="9489" width="5.109375" style="6" customWidth="1"/>
    <col min="9490" max="9490" width="8.44140625" style="6" customWidth="1"/>
    <col min="9491" max="9491" width="3.44140625" style="6" customWidth="1"/>
    <col min="9492" max="9492" width="8.44140625" style="6" customWidth="1"/>
    <col min="9493" max="9493" width="3.44140625" style="6" customWidth="1"/>
    <col min="9494" max="9494" width="8.44140625" style="6" customWidth="1"/>
    <col min="9495" max="9495" width="3.44140625" style="6" customWidth="1"/>
    <col min="9496" max="9733" width="7.6640625" style="6"/>
    <col min="9734" max="9734" width="2.6640625" style="6" customWidth="1"/>
    <col min="9735" max="9735" width="22.6640625" style="6" customWidth="1"/>
    <col min="9736" max="9736" width="8.44140625" style="6" customWidth="1"/>
    <col min="9737" max="9737" width="2.88671875" style="6" customWidth="1"/>
    <col min="9738" max="9738" width="8.44140625" style="6" customWidth="1"/>
    <col min="9739" max="9739" width="3.5546875" style="6" customWidth="1"/>
    <col min="9740" max="9740" width="8.44140625" style="6" customWidth="1"/>
    <col min="9741" max="9741" width="3.5546875" style="6" customWidth="1"/>
    <col min="9742" max="9742" width="8.44140625" style="6" customWidth="1"/>
    <col min="9743" max="9743" width="3.5546875" style="6" customWidth="1"/>
    <col min="9744" max="9744" width="8.44140625" style="6" customWidth="1"/>
    <col min="9745" max="9745" width="5.109375" style="6" customWidth="1"/>
    <col min="9746" max="9746" width="8.44140625" style="6" customWidth="1"/>
    <col min="9747" max="9747" width="3.44140625" style="6" customWidth="1"/>
    <col min="9748" max="9748" width="8.44140625" style="6" customWidth="1"/>
    <col min="9749" max="9749" width="3.44140625" style="6" customWidth="1"/>
    <col min="9750" max="9750" width="8.44140625" style="6" customWidth="1"/>
    <col min="9751" max="9751" width="3.44140625" style="6" customWidth="1"/>
    <col min="9752" max="9989" width="7.6640625" style="6"/>
    <col min="9990" max="9990" width="2.6640625" style="6" customWidth="1"/>
    <col min="9991" max="9991" width="22.6640625" style="6" customWidth="1"/>
    <col min="9992" max="9992" width="8.44140625" style="6" customWidth="1"/>
    <col min="9993" max="9993" width="2.88671875" style="6" customWidth="1"/>
    <col min="9994" max="9994" width="8.44140625" style="6" customWidth="1"/>
    <col min="9995" max="9995" width="3.5546875" style="6" customWidth="1"/>
    <col min="9996" max="9996" width="8.44140625" style="6" customWidth="1"/>
    <col min="9997" max="9997" width="3.5546875" style="6" customWidth="1"/>
    <col min="9998" max="9998" width="8.44140625" style="6" customWidth="1"/>
    <col min="9999" max="9999" width="3.5546875" style="6" customWidth="1"/>
    <col min="10000" max="10000" width="8.44140625" style="6" customWidth="1"/>
    <col min="10001" max="10001" width="5.109375" style="6" customWidth="1"/>
    <col min="10002" max="10002" width="8.44140625" style="6" customWidth="1"/>
    <col min="10003" max="10003" width="3.44140625" style="6" customWidth="1"/>
    <col min="10004" max="10004" width="8.44140625" style="6" customWidth="1"/>
    <col min="10005" max="10005" width="3.44140625" style="6" customWidth="1"/>
    <col min="10006" max="10006" width="8.44140625" style="6" customWidth="1"/>
    <col min="10007" max="10007" width="3.44140625" style="6" customWidth="1"/>
    <col min="10008" max="10245" width="7.6640625" style="6"/>
    <col min="10246" max="10246" width="2.6640625" style="6" customWidth="1"/>
    <col min="10247" max="10247" width="22.6640625" style="6" customWidth="1"/>
    <col min="10248" max="10248" width="8.44140625" style="6" customWidth="1"/>
    <col min="10249" max="10249" width="2.88671875" style="6" customWidth="1"/>
    <col min="10250" max="10250" width="8.44140625" style="6" customWidth="1"/>
    <col min="10251" max="10251" width="3.5546875" style="6" customWidth="1"/>
    <col min="10252" max="10252" width="8.44140625" style="6" customWidth="1"/>
    <col min="10253" max="10253" width="3.5546875" style="6" customWidth="1"/>
    <col min="10254" max="10254" width="8.44140625" style="6" customWidth="1"/>
    <col min="10255" max="10255" width="3.5546875" style="6" customWidth="1"/>
    <col min="10256" max="10256" width="8.44140625" style="6" customWidth="1"/>
    <col min="10257" max="10257" width="5.109375" style="6" customWidth="1"/>
    <col min="10258" max="10258" width="8.44140625" style="6" customWidth="1"/>
    <col min="10259" max="10259" width="3.44140625" style="6" customWidth="1"/>
    <col min="10260" max="10260" width="8.44140625" style="6" customWidth="1"/>
    <col min="10261" max="10261" width="3.44140625" style="6" customWidth="1"/>
    <col min="10262" max="10262" width="8.44140625" style="6" customWidth="1"/>
    <col min="10263" max="10263" width="3.44140625" style="6" customWidth="1"/>
    <col min="10264" max="10501" width="7.6640625" style="6"/>
    <col min="10502" max="10502" width="2.6640625" style="6" customWidth="1"/>
    <col min="10503" max="10503" width="22.6640625" style="6" customWidth="1"/>
    <col min="10504" max="10504" width="8.44140625" style="6" customWidth="1"/>
    <col min="10505" max="10505" width="2.88671875" style="6" customWidth="1"/>
    <col min="10506" max="10506" width="8.44140625" style="6" customWidth="1"/>
    <col min="10507" max="10507" width="3.5546875" style="6" customWidth="1"/>
    <col min="10508" max="10508" width="8.44140625" style="6" customWidth="1"/>
    <col min="10509" max="10509" width="3.5546875" style="6" customWidth="1"/>
    <col min="10510" max="10510" width="8.44140625" style="6" customWidth="1"/>
    <col min="10511" max="10511" width="3.5546875" style="6" customWidth="1"/>
    <col min="10512" max="10512" width="8.44140625" style="6" customWidth="1"/>
    <col min="10513" max="10513" width="5.109375" style="6" customWidth="1"/>
    <col min="10514" max="10514" width="8.44140625" style="6" customWidth="1"/>
    <col min="10515" max="10515" width="3.44140625" style="6" customWidth="1"/>
    <col min="10516" max="10516" width="8.44140625" style="6" customWidth="1"/>
    <col min="10517" max="10517" width="3.44140625" style="6" customWidth="1"/>
    <col min="10518" max="10518" width="8.44140625" style="6" customWidth="1"/>
    <col min="10519" max="10519" width="3.44140625" style="6" customWidth="1"/>
    <col min="10520" max="10757" width="7.6640625" style="6"/>
    <col min="10758" max="10758" width="2.6640625" style="6" customWidth="1"/>
    <col min="10759" max="10759" width="22.6640625" style="6" customWidth="1"/>
    <col min="10760" max="10760" width="8.44140625" style="6" customWidth="1"/>
    <col min="10761" max="10761" width="2.88671875" style="6" customWidth="1"/>
    <col min="10762" max="10762" width="8.44140625" style="6" customWidth="1"/>
    <col min="10763" max="10763" width="3.5546875" style="6" customWidth="1"/>
    <col min="10764" max="10764" width="8.44140625" style="6" customWidth="1"/>
    <col min="10765" max="10765" width="3.5546875" style="6" customWidth="1"/>
    <col min="10766" max="10766" width="8.44140625" style="6" customWidth="1"/>
    <col min="10767" max="10767" width="3.5546875" style="6" customWidth="1"/>
    <col min="10768" max="10768" width="8.44140625" style="6" customWidth="1"/>
    <col min="10769" max="10769" width="5.109375" style="6" customWidth="1"/>
    <col min="10770" max="10770" width="8.44140625" style="6" customWidth="1"/>
    <col min="10771" max="10771" width="3.44140625" style="6" customWidth="1"/>
    <col min="10772" max="10772" width="8.44140625" style="6" customWidth="1"/>
    <col min="10773" max="10773" width="3.44140625" style="6" customWidth="1"/>
    <col min="10774" max="10774" width="8.44140625" style="6" customWidth="1"/>
    <col min="10775" max="10775" width="3.44140625" style="6" customWidth="1"/>
    <col min="10776" max="11013" width="7.6640625" style="6"/>
    <col min="11014" max="11014" width="2.6640625" style="6" customWidth="1"/>
    <col min="11015" max="11015" width="22.6640625" style="6" customWidth="1"/>
    <col min="11016" max="11016" width="8.44140625" style="6" customWidth="1"/>
    <col min="11017" max="11017" width="2.88671875" style="6" customWidth="1"/>
    <col min="11018" max="11018" width="8.44140625" style="6" customWidth="1"/>
    <col min="11019" max="11019" width="3.5546875" style="6" customWidth="1"/>
    <col min="11020" max="11020" width="8.44140625" style="6" customWidth="1"/>
    <col min="11021" max="11021" width="3.5546875" style="6" customWidth="1"/>
    <col min="11022" max="11022" width="8.44140625" style="6" customWidth="1"/>
    <col min="11023" max="11023" width="3.5546875" style="6" customWidth="1"/>
    <col min="11024" max="11024" width="8.44140625" style="6" customWidth="1"/>
    <col min="11025" max="11025" width="5.109375" style="6" customWidth="1"/>
    <col min="11026" max="11026" width="8.44140625" style="6" customWidth="1"/>
    <col min="11027" max="11027" width="3.44140625" style="6" customWidth="1"/>
    <col min="11028" max="11028" width="8.44140625" style="6" customWidth="1"/>
    <col min="11029" max="11029" width="3.44140625" style="6" customWidth="1"/>
    <col min="11030" max="11030" width="8.44140625" style="6" customWidth="1"/>
    <col min="11031" max="11031" width="3.44140625" style="6" customWidth="1"/>
    <col min="11032" max="11269" width="7.6640625" style="6"/>
    <col min="11270" max="11270" width="2.6640625" style="6" customWidth="1"/>
    <col min="11271" max="11271" width="22.6640625" style="6" customWidth="1"/>
    <col min="11272" max="11272" width="8.44140625" style="6" customWidth="1"/>
    <col min="11273" max="11273" width="2.88671875" style="6" customWidth="1"/>
    <col min="11274" max="11274" width="8.44140625" style="6" customWidth="1"/>
    <col min="11275" max="11275" width="3.5546875" style="6" customWidth="1"/>
    <col min="11276" max="11276" width="8.44140625" style="6" customWidth="1"/>
    <col min="11277" max="11277" width="3.5546875" style="6" customWidth="1"/>
    <col min="11278" max="11278" width="8.44140625" style="6" customWidth="1"/>
    <col min="11279" max="11279" width="3.5546875" style="6" customWidth="1"/>
    <col min="11280" max="11280" width="8.44140625" style="6" customWidth="1"/>
    <col min="11281" max="11281" width="5.109375" style="6" customWidth="1"/>
    <col min="11282" max="11282" width="8.44140625" style="6" customWidth="1"/>
    <col min="11283" max="11283" width="3.44140625" style="6" customWidth="1"/>
    <col min="11284" max="11284" width="8.44140625" style="6" customWidth="1"/>
    <col min="11285" max="11285" width="3.44140625" style="6" customWidth="1"/>
    <col min="11286" max="11286" width="8.44140625" style="6" customWidth="1"/>
    <col min="11287" max="11287" width="3.44140625" style="6" customWidth="1"/>
    <col min="11288" max="11525" width="7.6640625" style="6"/>
    <col min="11526" max="11526" width="2.6640625" style="6" customWidth="1"/>
    <col min="11527" max="11527" width="22.6640625" style="6" customWidth="1"/>
    <col min="11528" max="11528" width="8.44140625" style="6" customWidth="1"/>
    <col min="11529" max="11529" width="2.88671875" style="6" customWidth="1"/>
    <col min="11530" max="11530" width="8.44140625" style="6" customWidth="1"/>
    <col min="11531" max="11531" width="3.5546875" style="6" customWidth="1"/>
    <col min="11532" max="11532" width="8.44140625" style="6" customWidth="1"/>
    <col min="11533" max="11533" width="3.5546875" style="6" customWidth="1"/>
    <col min="11534" max="11534" width="8.44140625" style="6" customWidth="1"/>
    <col min="11535" max="11535" width="3.5546875" style="6" customWidth="1"/>
    <col min="11536" max="11536" width="8.44140625" style="6" customWidth="1"/>
    <col min="11537" max="11537" width="5.109375" style="6" customWidth="1"/>
    <col min="11538" max="11538" width="8.44140625" style="6" customWidth="1"/>
    <col min="11539" max="11539" width="3.44140625" style="6" customWidth="1"/>
    <col min="11540" max="11540" width="8.44140625" style="6" customWidth="1"/>
    <col min="11541" max="11541" width="3.44140625" style="6" customWidth="1"/>
    <col min="11542" max="11542" width="8.44140625" style="6" customWidth="1"/>
    <col min="11543" max="11543" width="3.44140625" style="6" customWidth="1"/>
    <col min="11544" max="11781" width="7.6640625" style="6"/>
    <col min="11782" max="11782" width="2.6640625" style="6" customWidth="1"/>
    <col min="11783" max="11783" width="22.6640625" style="6" customWidth="1"/>
    <col min="11784" max="11784" width="8.44140625" style="6" customWidth="1"/>
    <col min="11785" max="11785" width="2.88671875" style="6" customWidth="1"/>
    <col min="11786" max="11786" width="8.44140625" style="6" customWidth="1"/>
    <col min="11787" max="11787" width="3.5546875" style="6" customWidth="1"/>
    <col min="11788" max="11788" width="8.44140625" style="6" customWidth="1"/>
    <col min="11789" max="11789" width="3.5546875" style="6" customWidth="1"/>
    <col min="11790" max="11790" width="8.44140625" style="6" customWidth="1"/>
    <col min="11791" max="11791" width="3.5546875" style="6" customWidth="1"/>
    <col min="11792" max="11792" width="8.44140625" style="6" customWidth="1"/>
    <col min="11793" max="11793" width="5.109375" style="6" customWidth="1"/>
    <col min="11794" max="11794" width="8.44140625" style="6" customWidth="1"/>
    <col min="11795" max="11795" width="3.44140625" style="6" customWidth="1"/>
    <col min="11796" max="11796" width="8.44140625" style="6" customWidth="1"/>
    <col min="11797" max="11797" width="3.44140625" style="6" customWidth="1"/>
    <col min="11798" max="11798" width="8.44140625" style="6" customWidth="1"/>
    <col min="11799" max="11799" width="3.44140625" style="6" customWidth="1"/>
    <col min="11800" max="12037" width="7.6640625" style="6"/>
    <col min="12038" max="12038" width="2.6640625" style="6" customWidth="1"/>
    <col min="12039" max="12039" width="22.6640625" style="6" customWidth="1"/>
    <col min="12040" max="12040" width="8.44140625" style="6" customWidth="1"/>
    <col min="12041" max="12041" width="2.88671875" style="6" customWidth="1"/>
    <col min="12042" max="12042" width="8.44140625" style="6" customWidth="1"/>
    <col min="12043" max="12043" width="3.5546875" style="6" customWidth="1"/>
    <col min="12044" max="12044" width="8.44140625" style="6" customWidth="1"/>
    <col min="12045" max="12045" width="3.5546875" style="6" customWidth="1"/>
    <col min="12046" max="12046" width="8.44140625" style="6" customWidth="1"/>
    <col min="12047" max="12047" width="3.5546875" style="6" customWidth="1"/>
    <col min="12048" max="12048" width="8.44140625" style="6" customWidth="1"/>
    <col min="12049" max="12049" width="5.109375" style="6" customWidth="1"/>
    <col min="12050" max="12050" width="8.44140625" style="6" customWidth="1"/>
    <col min="12051" max="12051" width="3.44140625" style="6" customWidth="1"/>
    <col min="12052" max="12052" width="8.44140625" style="6" customWidth="1"/>
    <col min="12053" max="12053" width="3.44140625" style="6" customWidth="1"/>
    <col min="12054" max="12054" width="8.44140625" style="6" customWidth="1"/>
    <col min="12055" max="12055" width="3.44140625" style="6" customWidth="1"/>
    <col min="12056" max="12293" width="7.6640625" style="6"/>
    <col min="12294" max="12294" width="2.6640625" style="6" customWidth="1"/>
    <col min="12295" max="12295" width="22.6640625" style="6" customWidth="1"/>
    <col min="12296" max="12296" width="8.44140625" style="6" customWidth="1"/>
    <col min="12297" max="12297" width="2.88671875" style="6" customWidth="1"/>
    <col min="12298" max="12298" width="8.44140625" style="6" customWidth="1"/>
    <col min="12299" max="12299" width="3.5546875" style="6" customWidth="1"/>
    <col min="12300" max="12300" width="8.44140625" style="6" customWidth="1"/>
    <col min="12301" max="12301" width="3.5546875" style="6" customWidth="1"/>
    <col min="12302" max="12302" width="8.44140625" style="6" customWidth="1"/>
    <col min="12303" max="12303" width="3.5546875" style="6" customWidth="1"/>
    <col min="12304" max="12304" width="8.44140625" style="6" customWidth="1"/>
    <col min="12305" max="12305" width="5.109375" style="6" customWidth="1"/>
    <col min="12306" max="12306" width="8.44140625" style="6" customWidth="1"/>
    <col min="12307" max="12307" width="3.44140625" style="6" customWidth="1"/>
    <col min="12308" max="12308" width="8.44140625" style="6" customWidth="1"/>
    <col min="12309" max="12309" width="3.44140625" style="6" customWidth="1"/>
    <col min="12310" max="12310" width="8.44140625" style="6" customWidth="1"/>
    <col min="12311" max="12311" width="3.44140625" style="6" customWidth="1"/>
    <col min="12312" max="12549" width="7.6640625" style="6"/>
    <col min="12550" max="12550" width="2.6640625" style="6" customWidth="1"/>
    <col min="12551" max="12551" width="22.6640625" style="6" customWidth="1"/>
    <col min="12552" max="12552" width="8.44140625" style="6" customWidth="1"/>
    <col min="12553" max="12553" width="2.88671875" style="6" customWidth="1"/>
    <col min="12554" max="12554" width="8.44140625" style="6" customWidth="1"/>
    <col min="12555" max="12555" width="3.5546875" style="6" customWidth="1"/>
    <col min="12556" max="12556" width="8.44140625" style="6" customWidth="1"/>
    <col min="12557" max="12557" width="3.5546875" style="6" customWidth="1"/>
    <col min="12558" max="12558" width="8.44140625" style="6" customWidth="1"/>
    <col min="12559" max="12559" width="3.5546875" style="6" customWidth="1"/>
    <col min="12560" max="12560" width="8.44140625" style="6" customWidth="1"/>
    <col min="12561" max="12561" width="5.109375" style="6" customWidth="1"/>
    <col min="12562" max="12562" width="8.44140625" style="6" customWidth="1"/>
    <col min="12563" max="12563" width="3.44140625" style="6" customWidth="1"/>
    <col min="12564" max="12564" width="8.44140625" style="6" customWidth="1"/>
    <col min="12565" max="12565" width="3.44140625" style="6" customWidth="1"/>
    <col min="12566" max="12566" width="8.44140625" style="6" customWidth="1"/>
    <col min="12567" max="12567" width="3.44140625" style="6" customWidth="1"/>
    <col min="12568" max="12805" width="7.6640625" style="6"/>
    <col min="12806" max="12806" width="2.6640625" style="6" customWidth="1"/>
    <col min="12807" max="12807" width="22.6640625" style="6" customWidth="1"/>
    <col min="12808" max="12808" width="8.44140625" style="6" customWidth="1"/>
    <col min="12809" max="12809" width="2.88671875" style="6" customWidth="1"/>
    <col min="12810" max="12810" width="8.44140625" style="6" customWidth="1"/>
    <col min="12811" max="12811" width="3.5546875" style="6" customWidth="1"/>
    <col min="12812" max="12812" width="8.44140625" style="6" customWidth="1"/>
    <col min="12813" max="12813" width="3.5546875" style="6" customWidth="1"/>
    <col min="12814" max="12814" width="8.44140625" style="6" customWidth="1"/>
    <col min="12815" max="12815" width="3.5546875" style="6" customWidth="1"/>
    <col min="12816" max="12816" width="8.44140625" style="6" customWidth="1"/>
    <col min="12817" max="12817" width="5.109375" style="6" customWidth="1"/>
    <col min="12818" max="12818" width="8.44140625" style="6" customWidth="1"/>
    <col min="12819" max="12819" width="3.44140625" style="6" customWidth="1"/>
    <col min="12820" max="12820" width="8.44140625" style="6" customWidth="1"/>
    <col min="12821" max="12821" width="3.44140625" style="6" customWidth="1"/>
    <col min="12822" max="12822" width="8.44140625" style="6" customWidth="1"/>
    <col min="12823" max="12823" width="3.44140625" style="6" customWidth="1"/>
    <col min="12824" max="13061" width="7.6640625" style="6"/>
    <col min="13062" max="13062" width="2.6640625" style="6" customWidth="1"/>
    <col min="13063" max="13063" width="22.6640625" style="6" customWidth="1"/>
    <col min="13064" max="13064" width="8.44140625" style="6" customWidth="1"/>
    <col min="13065" max="13065" width="2.88671875" style="6" customWidth="1"/>
    <col min="13066" max="13066" width="8.44140625" style="6" customWidth="1"/>
    <col min="13067" max="13067" width="3.5546875" style="6" customWidth="1"/>
    <col min="13068" max="13068" width="8.44140625" style="6" customWidth="1"/>
    <col min="13069" max="13069" width="3.5546875" style="6" customWidth="1"/>
    <col min="13070" max="13070" width="8.44140625" style="6" customWidth="1"/>
    <col min="13071" max="13071" width="3.5546875" style="6" customWidth="1"/>
    <col min="13072" max="13072" width="8.44140625" style="6" customWidth="1"/>
    <col min="13073" max="13073" width="5.109375" style="6" customWidth="1"/>
    <col min="13074" max="13074" width="8.44140625" style="6" customWidth="1"/>
    <col min="13075" max="13075" width="3.44140625" style="6" customWidth="1"/>
    <col min="13076" max="13076" width="8.44140625" style="6" customWidth="1"/>
    <col min="13077" max="13077" width="3.44140625" style="6" customWidth="1"/>
    <col min="13078" max="13078" width="8.44140625" style="6" customWidth="1"/>
    <col min="13079" max="13079" width="3.44140625" style="6" customWidth="1"/>
    <col min="13080" max="13317" width="7.6640625" style="6"/>
    <col min="13318" max="13318" width="2.6640625" style="6" customWidth="1"/>
    <col min="13319" max="13319" width="22.6640625" style="6" customWidth="1"/>
    <col min="13320" max="13320" width="8.44140625" style="6" customWidth="1"/>
    <col min="13321" max="13321" width="2.88671875" style="6" customWidth="1"/>
    <col min="13322" max="13322" width="8.44140625" style="6" customWidth="1"/>
    <col min="13323" max="13323" width="3.5546875" style="6" customWidth="1"/>
    <col min="13324" max="13324" width="8.44140625" style="6" customWidth="1"/>
    <col min="13325" max="13325" width="3.5546875" style="6" customWidth="1"/>
    <col min="13326" max="13326" width="8.44140625" style="6" customWidth="1"/>
    <col min="13327" max="13327" width="3.5546875" style="6" customWidth="1"/>
    <col min="13328" max="13328" width="8.44140625" style="6" customWidth="1"/>
    <col min="13329" max="13329" width="5.109375" style="6" customWidth="1"/>
    <col min="13330" max="13330" width="8.44140625" style="6" customWidth="1"/>
    <col min="13331" max="13331" width="3.44140625" style="6" customWidth="1"/>
    <col min="13332" max="13332" width="8.44140625" style="6" customWidth="1"/>
    <col min="13333" max="13333" width="3.44140625" style="6" customWidth="1"/>
    <col min="13334" max="13334" width="8.44140625" style="6" customWidth="1"/>
    <col min="13335" max="13335" width="3.44140625" style="6" customWidth="1"/>
    <col min="13336" max="13573" width="7.6640625" style="6"/>
    <col min="13574" max="13574" width="2.6640625" style="6" customWidth="1"/>
    <col min="13575" max="13575" width="22.6640625" style="6" customWidth="1"/>
    <col min="13576" max="13576" width="8.44140625" style="6" customWidth="1"/>
    <col min="13577" max="13577" width="2.88671875" style="6" customWidth="1"/>
    <col min="13578" max="13578" width="8.44140625" style="6" customWidth="1"/>
    <col min="13579" max="13579" width="3.5546875" style="6" customWidth="1"/>
    <col min="13580" max="13580" width="8.44140625" style="6" customWidth="1"/>
    <col min="13581" max="13581" width="3.5546875" style="6" customWidth="1"/>
    <col min="13582" max="13582" width="8.44140625" style="6" customWidth="1"/>
    <col min="13583" max="13583" width="3.5546875" style="6" customWidth="1"/>
    <col min="13584" max="13584" width="8.44140625" style="6" customWidth="1"/>
    <col min="13585" max="13585" width="5.109375" style="6" customWidth="1"/>
    <col min="13586" max="13586" width="8.44140625" style="6" customWidth="1"/>
    <col min="13587" max="13587" width="3.44140625" style="6" customWidth="1"/>
    <col min="13588" max="13588" width="8.44140625" style="6" customWidth="1"/>
    <col min="13589" max="13589" width="3.44140625" style="6" customWidth="1"/>
    <col min="13590" max="13590" width="8.44140625" style="6" customWidth="1"/>
    <col min="13591" max="13591" width="3.44140625" style="6" customWidth="1"/>
    <col min="13592" max="13829" width="7.6640625" style="6"/>
    <col min="13830" max="13830" width="2.6640625" style="6" customWidth="1"/>
    <col min="13831" max="13831" width="22.6640625" style="6" customWidth="1"/>
    <col min="13832" max="13832" width="8.44140625" style="6" customWidth="1"/>
    <col min="13833" max="13833" width="2.88671875" style="6" customWidth="1"/>
    <col min="13834" max="13834" width="8.44140625" style="6" customWidth="1"/>
    <col min="13835" max="13835" width="3.5546875" style="6" customWidth="1"/>
    <col min="13836" max="13836" width="8.44140625" style="6" customWidth="1"/>
    <col min="13837" max="13837" width="3.5546875" style="6" customWidth="1"/>
    <col min="13838" max="13838" width="8.44140625" style="6" customWidth="1"/>
    <col min="13839" max="13839" width="3.5546875" style="6" customWidth="1"/>
    <col min="13840" max="13840" width="8.44140625" style="6" customWidth="1"/>
    <col min="13841" max="13841" width="5.109375" style="6" customWidth="1"/>
    <col min="13842" max="13842" width="8.44140625" style="6" customWidth="1"/>
    <col min="13843" max="13843" width="3.44140625" style="6" customWidth="1"/>
    <col min="13844" max="13844" width="8.44140625" style="6" customWidth="1"/>
    <col min="13845" max="13845" width="3.44140625" style="6" customWidth="1"/>
    <col min="13846" max="13846" width="8.44140625" style="6" customWidth="1"/>
    <col min="13847" max="13847" width="3.44140625" style="6" customWidth="1"/>
    <col min="13848" max="14085" width="7.6640625" style="6"/>
    <col min="14086" max="14086" width="2.6640625" style="6" customWidth="1"/>
    <col min="14087" max="14087" width="22.6640625" style="6" customWidth="1"/>
    <col min="14088" max="14088" width="8.44140625" style="6" customWidth="1"/>
    <col min="14089" max="14089" width="2.88671875" style="6" customWidth="1"/>
    <col min="14090" max="14090" width="8.44140625" style="6" customWidth="1"/>
    <col min="14091" max="14091" width="3.5546875" style="6" customWidth="1"/>
    <col min="14092" max="14092" width="8.44140625" style="6" customWidth="1"/>
    <col min="14093" max="14093" width="3.5546875" style="6" customWidth="1"/>
    <col min="14094" max="14094" width="8.44140625" style="6" customWidth="1"/>
    <col min="14095" max="14095" width="3.5546875" style="6" customWidth="1"/>
    <col min="14096" max="14096" width="8.44140625" style="6" customWidth="1"/>
    <col min="14097" max="14097" width="5.109375" style="6" customWidth="1"/>
    <col min="14098" max="14098" width="8.44140625" style="6" customWidth="1"/>
    <col min="14099" max="14099" width="3.44140625" style="6" customWidth="1"/>
    <col min="14100" max="14100" width="8.44140625" style="6" customWidth="1"/>
    <col min="14101" max="14101" width="3.44140625" style="6" customWidth="1"/>
    <col min="14102" max="14102" width="8.44140625" style="6" customWidth="1"/>
    <col min="14103" max="14103" width="3.44140625" style="6" customWidth="1"/>
    <col min="14104" max="14341" width="7.6640625" style="6"/>
    <col min="14342" max="14342" width="2.6640625" style="6" customWidth="1"/>
    <col min="14343" max="14343" width="22.6640625" style="6" customWidth="1"/>
    <col min="14344" max="14344" width="8.44140625" style="6" customWidth="1"/>
    <col min="14345" max="14345" width="2.88671875" style="6" customWidth="1"/>
    <col min="14346" max="14346" width="8.44140625" style="6" customWidth="1"/>
    <col min="14347" max="14347" width="3.5546875" style="6" customWidth="1"/>
    <col min="14348" max="14348" width="8.44140625" style="6" customWidth="1"/>
    <col min="14349" max="14349" width="3.5546875" style="6" customWidth="1"/>
    <col min="14350" max="14350" width="8.44140625" style="6" customWidth="1"/>
    <col min="14351" max="14351" width="3.5546875" style="6" customWidth="1"/>
    <col min="14352" max="14352" width="8.44140625" style="6" customWidth="1"/>
    <col min="14353" max="14353" width="5.109375" style="6" customWidth="1"/>
    <col min="14354" max="14354" width="8.44140625" style="6" customWidth="1"/>
    <col min="14355" max="14355" width="3.44140625" style="6" customWidth="1"/>
    <col min="14356" max="14356" width="8.44140625" style="6" customWidth="1"/>
    <col min="14357" max="14357" width="3.44140625" style="6" customWidth="1"/>
    <col min="14358" max="14358" width="8.44140625" style="6" customWidth="1"/>
    <col min="14359" max="14359" width="3.44140625" style="6" customWidth="1"/>
    <col min="14360" max="14597" width="7.6640625" style="6"/>
    <col min="14598" max="14598" width="2.6640625" style="6" customWidth="1"/>
    <col min="14599" max="14599" width="22.6640625" style="6" customWidth="1"/>
    <col min="14600" max="14600" width="8.44140625" style="6" customWidth="1"/>
    <col min="14601" max="14601" width="2.88671875" style="6" customWidth="1"/>
    <col min="14602" max="14602" width="8.44140625" style="6" customWidth="1"/>
    <col min="14603" max="14603" width="3.5546875" style="6" customWidth="1"/>
    <col min="14604" max="14604" width="8.44140625" style="6" customWidth="1"/>
    <col min="14605" max="14605" width="3.5546875" style="6" customWidth="1"/>
    <col min="14606" max="14606" width="8.44140625" style="6" customWidth="1"/>
    <col min="14607" max="14607" width="3.5546875" style="6" customWidth="1"/>
    <col min="14608" max="14608" width="8.44140625" style="6" customWidth="1"/>
    <col min="14609" max="14609" width="5.109375" style="6" customWidth="1"/>
    <col min="14610" max="14610" width="8.44140625" style="6" customWidth="1"/>
    <col min="14611" max="14611" width="3.44140625" style="6" customWidth="1"/>
    <col min="14612" max="14612" width="8.44140625" style="6" customWidth="1"/>
    <col min="14613" max="14613" width="3.44140625" style="6" customWidth="1"/>
    <col min="14614" max="14614" width="8.44140625" style="6" customWidth="1"/>
    <col min="14615" max="14615" width="3.44140625" style="6" customWidth="1"/>
    <col min="14616" max="14853" width="7.6640625" style="6"/>
    <col min="14854" max="14854" width="2.6640625" style="6" customWidth="1"/>
    <col min="14855" max="14855" width="22.6640625" style="6" customWidth="1"/>
    <col min="14856" max="14856" width="8.44140625" style="6" customWidth="1"/>
    <col min="14857" max="14857" width="2.88671875" style="6" customWidth="1"/>
    <col min="14858" max="14858" width="8.44140625" style="6" customWidth="1"/>
    <col min="14859" max="14859" width="3.5546875" style="6" customWidth="1"/>
    <col min="14860" max="14860" width="8.44140625" style="6" customWidth="1"/>
    <col min="14861" max="14861" width="3.5546875" style="6" customWidth="1"/>
    <col min="14862" max="14862" width="8.44140625" style="6" customWidth="1"/>
    <col min="14863" max="14863" width="3.5546875" style="6" customWidth="1"/>
    <col min="14864" max="14864" width="8.44140625" style="6" customWidth="1"/>
    <col min="14865" max="14865" width="5.109375" style="6" customWidth="1"/>
    <col min="14866" max="14866" width="8.44140625" style="6" customWidth="1"/>
    <col min="14867" max="14867" width="3.44140625" style="6" customWidth="1"/>
    <col min="14868" max="14868" width="8.44140625" style="6" customWidth="1"/>
    <col min="14869" max="14869" width="3.44140625" style="6" customWidth="1"/>
    <col min="14870" max="14870" width="8.44140625" style="6" customWidth="1"/>
    <col min="14871" max="14871" width="3.44140625" style="6" customWidth="1"/>
    <col min="14872" max="15109" width="7.6640625" style="6"/>
    <col min="15110" max="15110" width="2.6640625" style="6" customWidth="1"/>
    <col min="15111" max="15111" width="22.6640625" style="6" customWidth="1"/>
    <col min="15112" max="15112" width="8.44140625" style="6" customWidth="1"/>
    <col min="15113" max="15113" width="2.88671875" style="6" customWidth="1"/>
    <col min="15114" max="15114" width="8.44140625" style="6" customWidth="1"/>
    <col min="15115" max="15115" width="3.5546875" style="6" customWidth="1"/>
    <col min="15116" max="15116" width="8.44140625" style="6" customWidth="1"/>
    <col min="15117" max="15117" width="3.5546875" style="6" customWidth="1"/>
    <col min="15118" max="15118" width="8.44140625" style="6" customWidth="1"/>
    <col min="15119" max="15119" width="3.5546875" style="6" customWidth="1"/>
    <col min="15120" max="15120" width="8.44140625" style="6" customWidth="1"/>
    <col min="15121" max="15121" width="5.109375" style="6" customWidth="1"/>
    <col min="15122" max="15122" width="8.44140625" style="6" customWidth="1"/>
    <col min="15123" max="15123" width="3.44140625" style="6" customWidth="1"/>
    <col min="15124" max="15124" width="8.44140625" style="6" customWidth="1"/>
    <col min="15125" max="15125" width="3.44140625" style="6" customWidth="1"/>
    <col min="15126" max="15126" width="8.44140625" style="6" customWidth="1"/>
    <col min="15127" max="15127" width="3.44140625" style="6" customWidth="1"/>
    <col min="15128" max="15365" width="7.6640625" style="6"/>
    <col min="15366" max="15366" width="2.6640625" style="6" customWidth="1"/>
    <col min="15367" max="15367" width="22.6640625" style="6" customWidth="1"/>
    <col min="15368" max="15368" width="8.44140625" style="6" customWidth="1"/>
    <col min="15369" max="15369" width="2.88671875" style="6" customWidth="1"/>
    <col min="15370" max="15370" width="8.44140625" style="6" customWidth="1"/>
    <col min="15371" max="15371" width="3.5546875" style="6" customWidth="1"/>
    <col min="15372" max="15372" width="8.44140625" style="6" customWidth="1"/>
    <col min="15373" max="15373" width="3.5546875" style="6" customWidth="1"/>
    <col min="15374" max="15374" width="8.44140625" style="6" customWidth="1"/>
    <col min="15375" max="15375" width="3.5546875" style="6" customWidth="1"/>
    <col min="15376" max="15376" width="8.44140625" style="6" customWidth="1"/>
    <col min="15377" max="15377" width="5.109375" style="6" customWidth="1"/>
    <col min="15378" max="15378" width="8.44140625" style="6" customWidth="1"/>
    <col min="15379" max="15379" width="3.44140625" style="6" customWidth="1"/>
    <col min="15380" max="15380" width="8.44140625" style="6" customWidth="1"/>
    <col min="15381" max="15381" width="3.44140625" style="6" customWidth="1"/>
    <col min="15382" max="15382" width="8.44140625" style="6" customWidth="1"/>
    <col min="15383" max="15383" width="3.44140625" style="6" customWidth="1"/>
    <col min="15384" max="15621" width="7.6640625" style="6"/>
    <col min="15622" max="15622" width="2.6640625" style="6" customWidth="1"/>
    <col min="15623" max="15623" width="22.6640625" style="6" customWidth="1"/>
    <col min="15624" max="15624" width="8.44140625" style="6" customWidth="1"/>
    <col min="15625" max="15625" width="2.88671875" style="6" customWidth="1"/>
    <col min="15626" max="15626" width="8.44140625" style="6" customWidth="1"/>
    <col min="15627" max="15627" width="3.5546875" style="6" customWidth="1"/>
    <col min="15628" max="15628" width="8.44140625" style="6" customWidth="1"/>
    <col min="15629" max="15629" width="3.5546875" style="6" customWidth="1"/>
    <col min="15630" max="15630" width="8.44140625" style="6" customWidth="1"/>
    <col min="15631" max="15631" width="3.5546875" style="6" customWidth="1"/>
    <col min="15632" max="15632" width="8.44140625" style="6" customWidth="1"/>
    <col min="15633" max="15633" width="5.109375" style="6" customWidth="1"/>
    <col min="15634" max="15634" width="8.44140625" style="6" customWidth="1"/>
    <col min="15635" max="15635" width="3.44140625" style="6" customWidth="1"/>
    <col min="15636" max="15636" width="8.44140625" style="6" customWidth="1"/>
    <col min="15637" max="15637" width="3.44140625" style="6" customWidth="1"/>
    <col min="15638" max="15638" width="8.44140625" style="6" customWidth="1"/>
    <col min="15639" max="15639" width="3.44140625" style="6" customWidth="1"/>
    <col min="15640" max="15877" width="7.6640625" style="6"/>
    <col min="15878" max="15878" width="2.6640625" style="6" customWidth="1"/>
    <col min="15879" max="15879" width="22.6640625" style="6" customWidth="1"/>
    <col min="15880" max="15880" width="8.44140625" style="6" customWidth="1"/>
    <col min="15881" max="15881" width="2.88671875" style="6" customWidth="1"/>
    <col min="15882" max="15882" width="8.44140625" style="6" customWidth="1"/>
    <col min="15883" max="15883" width="3.5546875" style="6" customWidth="1"/>
    <col min="15884" max="15884" width="8.44140625" style="6" customWidth="1"/>
    <col min="15885" max="15885" width="3.5546875" style="6" customWidth="1"/>
    <col min="15886" max="15886" width="8.44140625" style="6" customWidth="1"/>
    <col min="15887" max="15887" width="3.5546875" style="6" customWidth="1"/>
    <col min="15888" max="15888" width="8.44140625" style="6" customWidth="1"/>
    <col min="15889" max="15889" width="5.109375" style="6" customWidth="1"/>
    <col min="15890" max="15890" width="8.44140625" style="6" customWidth="1"/>
    <col min="15891" max="15891" width="3.44140625" style="6" customWidth="1"/>
    <col min="15892" max="15892" width="8.44140625" style="6" customWidth="1"/>
    <col min="15893" max="15893" width="3.44140625" style="6" customWidth="1"/>
    <col min="15894" max="15894" width="8.44140625" style="6" customWidth="1"/>
    <col min="15895" max="15895" width="3.44140625" style="6" customWidth="1"/>
    <col min="15896" max="16133" width="7.6640625" style="6"/>
    <col min="16134" max="16134" width="2.6640625" style="6" customWidth="1"/>
    <col min="16135" max="16135" width="22.6640625" style="6" customWidth="1"/>
    <col min="16136" max="16136" width="8.44140625" style="6" customWidth="1"/>
    <col min="16137" max="16137" width="2.88671875" style="6" customWidth="1"/>
    <col min="16138" max="16138" width="8.44140625" style="6" customWidth="1"/>
    <col min="16139" max="16139" width="3.5546875" style="6" customWidth="1"/>
    <col min="16140" max="16140" width="8.44140625" style="6" customWidth="1"/>
    <col min="16141" max="16141" width="3.5546875" style="6" customWidth="1"/>
    <col min="16142" max="16142" width="8.44140625" style="6" customWidth="1"/>
    <col min="16143" max="16143" width="3.5546875" style="6" customWidth="1"/>
    <col min="16144" max="16144" width="8.44140625" style="6" customWidth="1"/>
    <col min="16145" max="16145" width="5.109375" style="6" customWidth="1"/>
    <col min="16146" max="16146" width="8.44140625" style="6" customWidth="1"/>
    <col min="16147" max="16147" width="3.44140625" style="6" customWidth="1"/>
    <col min="16148" max="16148" width="8.44140625" style="6" customWidth="1"/>
    <col min="16149" max="16149" width="3.44140625" style="6" customWidth="1"/>
    <col min="16150" max="16150" width="8.44140625" style="6" customWidth="1"/>
    <col min="16151" max="16151" width="3.44140625" style="6" customWidth="1"/>
    <col min="16152" max="16384" width="7.6640625" style="6"/>
  </cols>
  <sheetData>
    <row r="1" spans="2:45" ht="6" customHeight="1" x14ac:dyDescent="0.25"/>
    <row r="2" spans="2:45" ht="5.25" customHeight="1" x14ac:dyDescent="0.25">
      <c r="B2" s="7"/>
      <c r="C2" s="7"/>
      <c r="D2" s="8"/>
      <c r="E2" s="9"/>
      <c r="F2" s="8"/>
      <c r="G2" s="9"/>
      <c r="H2" s="10"/>
      <c r="I2" s="11"/>
      <c r="J2" s="10"/>
      <c r="K2" s="11"/>
      <c r="L2" s="10"/>
      <c r="M2" s="11"/>
      <c r="N2" s="10"/>
      <c r="O2" s="11"/>
      <c r="P2" s="8"/>
      <c r="Q2" s="9"/>
      <c r="R2" s="8"/>
      <c r="S2" s="9"/>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45" s="19" customFormat="1" ht="19.2" x14ac:dyDescent="0.35">
      <c r="B3" s="13" t="s">
        <v>0</v>
      </c>
      <c r="C3" s="13"/>
      <c r="D3" s="14"/>
      <c r="E3" s="15"/>
      <c r="F3" s="12"/>
      <c r="G3" s="16"/>
      <c r="H3" s="17"/>
      <c r="I3" s="18"/>
      <c r="J3" s="17"/>
      <c r="K3" s="18"/>
      <c r="L3" s="17"/>
      <c r="M3" s="18"/>
      <c r="N3" s="17"/>
      <c r="O3" s="18"/>
      <c r="P3" s="12"/>
      <c r="Q3" s="16"/>
      <c r="R3" s="12"/>
      <c r="S3" s="1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2:45" s="19" customFormat="1" ht="8.25" customHeight="1" x14ac:dyDescent="0.25">
      <c r="B4" s="20"/>
      <c r="C4" s="20"/>
      <c r="D4" s="14"/>
      <c r="E4" s="15"/>
      <c r="F4" s="12"/>
      <c r="G4" s="16"/>
      <c r="H4" s="17"/>
      <c r="I4" s="18"/>
      <c r="J4" s="17"/>
      <c r="K4" s="18"/>
      <c r="L4" s="17"/>
      <c r="M4" s="18"/>
      <c r="N4" s="17"/>
      <c r="O4" s="18"/>
      <c r="P4" s="12"/>
      <c r="Q4" s="16"/>
      <c r="R4" s="12"/>
      <c r="S4" s="16"/>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45" s="19" customFormat="1" ht="16.8" x14ac:dyDescent="0.3">
      <c r="B5" s="21" t="s">
        <v>1</v>
      </c>
      <c r="C5" s="21"/>
      <c r="D5" s="14"/>
      <c r="E5" s="15"/>
      <c r="F5" s="12"/>
      <c r="G5" s="16"/>
      <c r="H5" s="17"/>
      <c r="I5" s="18"/>
      <c r="J5" s="17"/>
      <c r="K5" s="18"/>
      <c r="L5" s="17"/>
      <c r="M5" s="18"/>
      <c r="N5" s="17"/>
      <c r="O5" s="17"/>
      <c r="P5" s="12"/>
      <c r="Q5" s="16"/>
      <c r="R5" s="12"/>
      <c r="S5" s="16"/>
      <c r="T5" s="12"/>
      <c r="U5" s="12"/>
      <c r="V5" s="22" t="s">
        <v>2</v>
      </c>
      <c r="W5" s="12"/>
      <c r="X5" s="12"/>
      <c r="Y5" s="12"/>
      <c r="Z5" s="12"/>
      <c r="AA5" s="12"/>
      <c r="AB5" s="12"/>
      <c r="AC5" s="12"/>
      <c r="AD5" s="12"/>
      <c r="AE5" s="12"/>
      <c r="AF5" s="12"/>
      <c r="AG5" s="12"/>
      <c r="AH5" s="12"/>
      <c r="AI5" s="12"/>
      <c r="AJ5" s="12"/>
      <c r="AK5" s="12"/>
      <c r="AL5" s="12"/>
      <c r="AM5" s="12"/>
      <c r="AN5" s="12"/>
      <c r="AO5" s="12"/>
      <c r="AP5" s="12"/>
      <c r="AQ5" s="12"/>
      <c r="AR5" s="12"/>
      <c r="AS5" s="12"/>
    </row>
    <row r="6" spans="2:45" s="19" customFormat="1" x14ac:dyDescent="0.25">
      <c r="B6" s="23"/>
      <c r="C6" s="23"/>
      <c r="D6" s="24"/>
      <c r="E6" s="25"/>
      <c r="F6" s="8"/>
      <c r="G6" s="9"/>
      <c r="H6" s="10"/>
      <c r="I6" s="11"/>
      <c r="J6" s="10"/>
      <c r="K6" s="11"/>
      <c r="L6" s="10"/>
      <c r="M6" s="11"/>
      <c r="N6" s="10"/>
      <c r="O6" s="11"/>
      <c r="P6" s="8"/>
      <c r="Q6" s="9"/>
      <c r="R6" s="8"/>
      <c r="S6" s="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5" s="19" customFormat="1" ht="14.25" customHeight="1" x14ac:dyDescent="0.25">
      <c r="B7" s="26" t="s">
        <v>3</v>
      </c>
      <c r="C7" s="26"/>
      <c r="D7" s="26"/>
      <c r="E7" s="26"/>
      <c r="F7" s="26"/>
      <c r="G7" s="26"/>
      <c r="H7" s="26"/>
      <c r="I7" s="26"/>
      <c r="J7" s="27" t="s">
        <v>4</v>
      </c>
      <c r="K7" s="28"/>
      <c r="L7" s="28"/>
      <c r="M7" s="28"/>
      <c r="N7" s="29"/>
      <c r="O7" s="8"/>
      <c r="P7" s="8"/>
      <c r="Q7" s="9"/>
      <c r="R7" s="8"/>
      <c r="S7" s="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45" s="19" customFormat="1" ht="9.75" customHeight="1" thickBot="1" x14ac:dyDescent="0.3">
      <c r="B8" s="30"/>
      <c r="C8" s="30"/>
      <c r="D8" s="14"/>
      <c r="E8" s="31"/>
      <c r="F8" s="32"/>
      <c r="G8" s="33"/>
      <c r="H8" s="34"/>
      <c r="I8" s="35"/>
      <c r="J8" s="34"/>
      <c r="K8" s="35"/>
      <c r="L8" s="34"/>
      <c r="M8" s="35"/>
      <c r="N8" s="34"/>
      <c r="O8" s="35"/>
      <c r="P8" s="12"/>
      <c r="Q8" s="16"/>
      <c r="R8" s="12"/>
      <c r="S8" s="16"/>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2:45" s="19" customFormat="1" ht="13.2" x14ac:dyDescent="0.25">
      <c r="B9" s="8"/>
      <c r="C9" s="36"/>
      <c r="D9" s="37"/>
      <c r="E9" s="37"/>
      <c r="F9" s="37"/>
      <c r="G9" s="37"/>
      <c r="H9" s="37"/>
      <c r="I9" s="37"/>
      <c r="J9" s="37"/>
      <c r="K9" s="37"/>
      <c r="L9" s="37"/>
      <c r="M9" s="37"/>
      <c r="N9" s="37"/>
      <c r="O9" s="37"/>
      <c r="P9" s="37"/>
      <c r="Q9" s="37"/>
      <c r="R9" s="37"/>
      <c r="S9" s="37"/>
      <c r="T9" s="37"/>
      <c r="U9" s="37"/>
      <c r="V9" s="38"/>
      <c r="W9" s="12"/>
      <c r="X9" s="12"/>
      <c r="Y9" s="12"/>
      <c r="Z9" s="12"/>
      <c r="AA9" s="12"/>
      <c r="AB9" s="12"/>
      <c r="AC9" s="12"/>
      <c r="AD9" s="12"/>
      <c r="AE9" s="12"/>
      <c r="AF9" s="12"/>
      <c r="AG9" s="12"/>
      <c r="AH9" s="12"/>
      <c r="AI9" s="12"/>
      <c r="AJ9" s="12"/>
      <c r="AK9" s="12"/>
      <c r="AL9" s="12"/>
      <c r="AM9" s="12"/>
      <c r="AN9" s="12"/>
      <c r="AO9" s="12"/>
      <c r="AP9" s="12"/>
      <c r="AQ9" s="12"/>
      <c r="AR9" s="12"/>
      <c r="AS9" s="12"/>
    </row>
    <row r="10" spans="2:45" s="19" customFormat="1" ht="12" customHeight="1" x14ac:dyDescent="0.25">
      <c r="B10" s="8"/>
      <c r="C10" s="39"/>
      <c r="D10" s="40"/>
      <c r="E10" s="40"/>
      <c r="F10" s="40"/>
      <c r="G10" s="40"/>
      <c r="H10" s="40"/>
      <c r="I10" s="40"/>
      <c r="J10" s="40"/>
      <c r="K10" s="40"/>
      <c r="L10" s="40"/>
      <c r="M10" s="40"/>
      <c r="N10" s="40"/>
      <c r="O10" s="40"/>
      <c r="P10" s="40"/>
      <c r="Q10" s="40"/>
      <c r="R10" s="40"/>
      <c r="S10" s="40"/>
      <c r="T10" s="40"/>
      <c r="U10" s="40"/>
      <c r="V10" s="41"/>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2:45" s="19" customFormat="1" ht="12" customHeight="1" x14ac:dyDescent="0.25">
      <c r="B11" s="8"/>
      <c r="C11" s="39"/>
      <c r="D11" s="40"/>
      <c r="E11" s="40"/>
      <c r="F11" s="40"/>
      <c r="G11" s="40"/>
      <c r="H11" s="40"/>
      <c r="I11" s="40"/>
      <c r="J11" s="40"/>
      <c r="K11" s="40"/>
      <c r="L11" s="40"/>
      <c r="M11" s="40"/>
      <c r="N11" s="40"/>
      <c r="O11" s="40"/>
      <c r="P11" s="40"/>
      <c r="Q11" s="40"/>
      <c r="R11" s="40"/>
      <c r="S11" s="40"/>
      <c r="T11" s="40"/>
      <c r="U11" s="40"/>
      <c r="V11" s="41"/>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45" s="19" customFormat="1" ht="12" customHeight="1" x14ac:dyDescent="0.25">
      <c r="B12" s="8"/>
      <c r="C12" s="39"/>
      <c r="D12" s="40"/>
      <c r="E12" s="40"/>
      <c r="F12" s="40"/>
      <c r="G12" s="40"/>
      <c r="H12" s="40"/>
      <c r="I12" s="40"/>
      <c r="J12" s="40"/>
      <c r="K12" s="40"/>
      <c r="L12" s="40"/>
      <c r="M12" s="40"/>
      <c r="N12" s="40"/>
      <c r="O12" s="40"/>
      <c r="P12" s="40"/>
      <c r="Q12" s="40"/>
      <c r="R12" s="40"/>
      <c r="S12" s="40"/>
      <c r="T12" s="40"/>
      <c r="U12" s="40"/>
      <c r="V12" s="41"/>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45" s="19" customFormat="1" ht="12" customHeight="1" x14ac:dyDescent="0.25">
      <c r="B13" s="8"/>
      <c r="C13" s="39"/>
      <c r="D13" s="40"/>
      <c r="E13" s="40"/>
      <c r="F13" s="40"/>
      <c r="G13" s="40"/>
      <c r="H13" s="40"/>
      <c r="I13" s="40"/>
      <c r="J13" s="40"/>
      <c r="K13" s="40"/>
      <c r="L13" s="40"/>
      <c r="M13" s="40"/>
      <c r="N13" s="40"/>
      <c r="O13" s="40"/>
      <c r="P13" s="40"/>
      <c r="Q13" s="40"/>
      <c r="R13" s="40"/>
      <c r="S13" s="40"/>
      <c r="T13" s="40"/>
      <c r="U13" s="40"/>
      <c r="V13" s="41"/>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45" s="19" customFormat="1" ht="12" customHeight="1" x14ac:dyDescent="0.25">
      <c r="B14" s="8"/>
      <c r="C14" s="39"/>
      <c r="D14" s="40"/>
      <c r="E14" s="40"/>
      <c r="F14" s="40"/>
      <c r="G14" s="40"/>
      <c r="H14" s="40"/>
      <c r="I14" s="40"/>
      <c r="J14" s="40"/>
      <c r="K14" s="40"/>
      <c r="L14" s="40"/>
      <c r="M14" s="40"/>
      <c r="N14" s="40"/>
      <c r="O14" s="40"/>
      <c r="P14" s="40"/>
      <c r="Q14" s="40"/>
      <c r="R14" s="40"/>
      <c r="S14" s="40"/>
      <c r="T14" s="40"/>
      <c r="U14" s="40"/>
      <c r="V14" s="41"/>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2:45" s="19" customFormat="1" ht="12" customHeight="1" x14ac:dyDescent="0.25">
      <c r="B15" s="8"/>
      <c r="C15" s="39"/>
      <c r="D15" s="40"/>
      <c r="E15" s="40"/>
      <c r="F15" s="40"/>
      <c r="G15" s="40"/>
      <c r="H15" s="40"/>
      <c r="I15" s="40"/>
      <c r="J15" s="40"/>
      <c r="K15" s="40"/>
      <c r="L15" s="40"/>
      <c r="M15" s="40"/>
      <c r="N15" s="40"/>
      <c r="O15" s="40"/>
      <c r="P15" s="40"/>
      <c r="Q15" s="40"/>
      <c r="R15" s="40"/>
      <c r="S15" s="40"/>
      <c r="T15" s="40"/>
      <c r="U15" s="40"/>
      <c r="V15" s="41"/>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2:45" s="19" customFormat="1" ht="12" customHeight="1" x14ac:dyDescent="0.25">
      <c r="B16" s="8"/>
      <c r="C16" s="39"/>
      <c r="D16" s="40"/>
      <c r="E16" s="40"/>
      <c r="F16" s="40"/>
      <c r="G16" s="40"/>
      <c r="H16" s="40"/>
      <c r="I16" s="40"/>
      <c r="J16" s="40"/>
      <c r="K16" s="40"/>
      <c r="L16" s="40"/>
      <c r="M16" s="40"/>
      <c r="N16" s="40"/>
      <c r="O16" s="40"/>
      <c r="P16" s="40"/>
      <c r="Q16" s="40"/>
      <c r="R16" s="40"/>
      <c r="S16" s="40"/>
      <c r="T16" s="40"/>
      <c r="U16" s="40"/>
      <c r="V16" s="41"/>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2:45" s="19" customFormat="1" ht="12" customHeight="1" x14ac:dyDescent="0.25">
      <c r="B17" s="8"/>
      <c r="C17" s="39"/>
      <c r="D17" s="40"/>
      <c r="E17" s="40"/>
      <c r="F17" s="40"/>
      <c r="G17" s="40"/>
      <c r="H17" s="40"/>
      <c r="I17" s="40"/>
      <c r="J17" s="40"/>
      <c r="K17" s="40"/>
      <c r="L17" s="40"/>
      <c r="M17" s="40"/>
      <c r="N17" s="40"/>
      <c r="O17" s="40"/>
      <c r="P17" s="40"/>
      <c r="Q17" s="40"/>
      <c r="R17" s="40"/>
      <c r="S17" s="40"/>
      <c r="T17" s="40"/>
      <c r="U17" s="40"/>
      <c r="V17" s="41"/>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2:45" s="19" customFormat="1" ht="12" customHeight="1" x14ac:dyDescent="0.25">
      <c r="B18" s="8"/>
      <c r="C18" s="39"/>
      <c r="D18" s="40"/>
      <c r="E18" s="40"/>
      <c r="F18" s="40"/>
      <c r="G18" s="40"/>
      <c r="H18" s="40"/>
      <c r="I18" s="40"/>
      <c r="J18" s="40"/>
      <c r="K18" s="40"/>
      <c r="L18" s="40"/>
      <c r="M18" s="40"/>
      <c r="N18" s="40"/>
      <c r="O18" s="40"/>
      <c r="P18" s="40"/>
      <c r="Q18" s="40"/>
      <c r="R18" s="40"/>
      <c r="S18" s="40"/>
      <c r="T18" s="40"/>
      <c r="U18" s="40"/>
      <c r="V18" s="41"/>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2:45" s="19" customFormat="1" ht="12" customHeight="1" x14ac:dyDescent="0.25">
      <c r="B19" s="8"/>
      <c r="C19" s="39"/>
      <c r="D19" s="40"/>
      <c r="E19" s="40"/>
      <c r="F19" s="40"/>
      <c r="G19" s="40"/>
      <c r="H19" s="40"/>
      <c r="I19" s="40"/>
      <c r="J19" s="40"/>
      <c r="K19" s="40"/>
      <c r="L19" s="40"/>
      <c r="M19" s="40"/>
      <c r="N19" s="40"/>
      <c r="O19" s="40"/>
      <c r="P19" s="40"/>
      <c r="Q19" s="40"/>
      <c r="R19" s="40"/>
      <c r="S19" s="40"/>
      <c r="T19" s="40"/>
      <c r="U19" s="40"/>
      <c r="V19" s="41"/>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2:45" s="19" customFormat="1" ht="12" customHeight="1" x14ac:dyDescent="0.25">
      <c r="B20" s="8"/>
      <c r="C20" s="39"/>
      <c r="D20" s="40"/>
      <c r="E20" s="40"/>
      <c r="F20" s="40"/>
      <c r="G20" s="40"/>
      <c r="H20" s="40"/>
      <c r="I20" s="40"/>
      <c r="J20" s="40"/>
      <c r="K20" s="40"/>
      <c r="L20" s="40"/>
      <c r="M20" s="40"/>
      <c r="N20" s="40"/>
      <c r="O20" s="40"/>
      <c r="P20" s="40"/>
      <c r="Q20" s="40"/>
      <c r="R20" s="40"/>
      <c r="S20" s="40"/>
      <c r="T20" s="40"/>
      <c r="U20" s="40"/>
      <c r="V20" s="41"/>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2:45" s="19" customFormat="1" ht="12" customHeight="1" x14ac:dyDescent="0.25">
      <c r="B21" s="8"/>
      <c r="C21" s="39"/>
      <c r="D21" s="40"/>
      <c r="E21" s="40"/>
      <c r="F21" s="40"/>
      <c r="G21" s="40"/>
      <c r="H21" s="40"/>
      <c r="I21" s="40"/>
      <c r="J21" s="40"/>
      <c r="K21" s="40"/>
      <c r="L21" s="40"/>
      <c r="M21" s="40"/>
      <c r="N21" s="40"/>
      <c r="O21" s="40"/>
      <c r="P21" s="40"/>
      <c r="Q21" s="40"/>
      <c r="R21" s="40"/>
      <c r="S21" s="40"/>
      <c r="T21" s="40"/>
      <c r="U21" s="40"/>
      <c r="V21" s="41"/>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s="19" customFormat="1" ht="12" customHeight="1" x14ac:dyDescent="0.25">
      <c r="B22" s="8"/>
      <c r="C22" s="39"/>
      <c r="D22" s="40"/>
      <c r="E22" s="40"/>
      <c r="F22" s="40"/>
      <c r="G22" s="40"/>
      <c r="H22" s="40"/>
      <c r="I22" s="40"/>
      <c r="J22" s="40"/>
      <c r="K22" s="40"/>
      <c r="L22" s="40"/>
      <c r="M22" s="40"/>
      <c r="N22" s="40"/>
      <c r="O22" s="40"/>
      <c r="P22" s="40"/>
      <c r="Q22" s="40"/>
      <c r="R22" s="40"/>
      <c r="S22" s="40"/>
      <c r="T22" s="40"/>
      <c r="U22" s="40"/>
      <c r="V22" s="41"/>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2:45" s="19" customFormat="1" ht="12" customHeight="1" x14ac:dyDescent="0.25">
      <c r="B23" s="8"/>
      <c r="C23" s="39"/>
      <c r="D23" s="40"/>
      <c r="E23" s="40"/>
      <c r="F23" s="40"/>
      <c r="G23" s="40"/>
      <c r="H23" s="40"/>
      <c r="I23" s="40"/>
      <c r="J23" s="40"/>
      <c r="K23" s="40"/>
      <c r="L23" s="40"/>
      <c r="M23" s="40"/>
      <c r="N23" s="40"/>
      <c r="O23" s="40"/>
      <c r="P23" s="40"/>
      <c r="Q23" s="40"/>
      <c r="R23" s="40"/>
      <c r="S23" s="40"/>
      <c r="T23" s="40"/>
      <c r="U23" s="40"/>
      <c r="V23" s="41"/>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45" s="19" customFormat="1" ht="12" customHeight="1" x14ac:dyDescent="0.25">
      <c r="B24" s="8"/>
      <c r="C24" s="39"/>
      <c r="D24" s="40"/>
      <c r="E24" s="40"/>
      <c r="F24" s="40"/>
      <c r="G24" s="40"/>
      <c r="H24" s="40"/>
      <c r="I24" s="40"/>
      <c r="J24" s="40"/>
      <c r="K24" s="40"/>
      <c r="L24" s="40"/>
      <c r="M24" s="40"/>
      <c r="N24" s="40"/>
      <c r="O24" s="40"/>
      <c r="P24" s="40"/>
      <c r="Q24" s="40"/>
      <c r="R24" s="40"/>
      <c r="S24" s="40"/>
      <c r="T24" s="40"/>
      <c r="U24" s="40"/>
      <c r="V24" s="41"/>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2:45" s="19" customFormat="1" ht="12" customHeight="1" x14ac:dyDescent="0.25">
      <c r="B25" s="8"/>
      <c r="C25" s="39"/>
      <c r="D25" s="40"/>
      <c r="E25" s="40"/>
      <c r="F25" s="40"/>
      <c r="G25" s="40"/>
      <c r="H25" s="40"/>
      <c r="I25" s="40"/>
      <c r="J25" s="40"/>
      <c r="K25" s="40"/>
      <c r="L25" s="40"/>
      <c r="M25" s="40"/>
      <c r="N25" s="40"/>
      <c r="O25" s="40"/>
      <c r="P25" s="40"/>
      <c r="Q25" s="40"/>
      <c r="R25" s="40"/>
      <c r="S25" s="40"/>
      <c r="T25" s="40"/>
      <c r="U25" s="40"/>
      <c r="V25" s="41"/>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2:45" s="19" customFormat="1" ht="18.75" customHeight="1" thickBot="1" x14ac:dyDescent="0.3">
      <c r="B26" s="8"/>
      <c r="C26" s="42"/>
      <c r="D26" s="43"/>
      <c r="E26" s="43"/>
      <c r="F26" s="43"/>
      <c r="G26" s="43"/>
      <c r="H26" s="43"/>
      <c r="I26" s="43"/>
      <c r="J26" s="43"/>
      <c r="K26" s="43"/>
      <c r="L26" s="43"/>
      <c r="M26" s="43"/>
      <c r="N26" s="43"/>
      <c r="O26" s="43"/>
      <c r="P26" s="43"/>
      <c r="Q26" s="43"/>
      <c r="R26" s="43"/>
      <c r="S26" s="43"/>
      <c r="T26" s="43"/>
      <c r="U26" s="43"/>
      <c r="V26" s="44"/>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2:45" s="50" customFormat="1" ht="7.5" customHeight="1" x14ac:dyDescent="0.25">
      <c r="B27" s="45"/>
      <c r="C27" s="45"/>
      <c r="D27" s="46"/>
      <c r="E27" s="47"/>
      <c r="F27" s="47"/>
      <c r="G27" s="47"/>
      <c r="H27" s="47"/>
      <c r="I27" s="47"/>
      <c r="J27" s="48"/>
      <c r="K27" s="48"/>
      <c r="L27" s="48"/>
      <c r="M27" s="49"/>
      <c r="N27" s="34"/>
      <c r="O27" s="35"/>
      <c r="P27" s="32"/>
      <c r="Q27" s="33"/>
      <c r="R27" s="32"/>
      <c r="S27" s="33"/>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2:45" s="52" customFormat="1" ht="2.25" customHeight="1" x14ac:dyDescent="0.25">
      <c r="B28" s="51" t="s">
        <v>5</v>
      </c>
      <c r="C28" s="51"/>
      <c r="Y28" s="53">
        <v>1990</v>
      </c>
      <c r="Z28" s="54">
        <v>1995</v>
      </c>
      <c r="AA28" s="54">
        <v>1996</v>
      </c>
      <c r="AB28" s="54">
        <v>1997</v>
      </c>
      <c r="AC28" s="55">
        <v>1998</v>
      </c>
      <c r="AD28" s="56">
        <v>1999</v>
      </c>
      <c r="AE28" s="56">
        <v>2000</v>
      </c>
      <c r="AF28" s="56">
        <v>2001</v>
      </c>
      <c r="AG28" s="56">
        <v>2002</v>
      </c>
      <c r="AH28" s="56">
        <v>2003</v>
      </c>
      <c r="AI28" s="56">
        <v>2004</v>
      </c>
      <c r="AJ28" s="56">
        <v>2005</v>
      </c>
      <c r="AK28" s="56">
        <v>2006</v>
      </c>
      <c r="AL28" s="56">
        <v>2007</v>
      </c>
      <c r="AM28" s="56">
        <v>2008</v>
      </c>
      <c r="AN28" s="56">
        <v>2009</v>
      </c>
      <c r="AO28" s="56">
        <v>2010</v>
      </c>
      <c r="AP28" s="56">
        <v>2011</v>
      </c>
      <c r="AQ28" s="56">
        <v>2012</v>
      </c>
      <c r="AR28" s="56">
        <v>2013</v>
      </c>
      <c r="AS28" s="56">
        <v>2014</v>
      </c>
    </row>
    <row r="29" spans="2:45" s="52" customFormat="1" ht="2.25" customHeight="1" x14ac:dyDescent="0.25">
      <c r="B29" s="57"/>
      <c r="C29" s="57"/>
      <c r="Y29" s="58" t="str">
        <f>VLOOKUP(J7,B32:AR121,3,TRUE)</f>
        <v>...</v>
      </c>
      <c r="Z29" s="59">
        <f>VLOOKUP(J7,B32:AR121,5,TRUE)</f>
        <v>6.4004317696674891</v>
      </c>
      <c r="AA29" s="59" t="str">
        <f>VLOOKUP(J7,B32:AR121,7,TRUE)</f>
        <v>...</v>
      </c>
      <c r="AB29" s="59">
        <f>VLOOKUP(J7,B32:AR121,9,TRUE)</f>
        <v>6.1898337701738813</v>
      </c>
      <c r="AC29" s="59" t="str">
        <f>VLOOKUP($J$7,$B$32:$AR$121,11,TRUE)</f>
        <v>...</v>
      </c>
      <c r="AD29" s="59" t="str">
        <f>VLOOKUP($J$7,$B$32:$AR$121,13,TRUE)</f>
        <v>...</v>
      </c>
      <c r="AE29" s="59" t="str">
        <f>VLOOKUP($J$7,$B$32:$AR$121,15,TRUE)</f>
        <v>...</v>
      </c>
      <c r="AF29" s="59" t="str">
        <f>VLOOKUP($J$7,$B$32:$AR$121,17,TRUE)</f>
        <v>...</v>
      </c>
      <c r="AG29" s="59" t="str">
        <f>VLOOKUP($J$7,$B$32:$AR$121,19,TRUE)</f>
        <v>...</v>
      </c>
      <c r="AH29" s="59">
        <f>VLOOKUP($J$7,$B$32:$AR$121,21,TRUE)</f>
        <v>10.032447714123768</v>
      </c>
      <c r="AI29" s="59" t="str">
        <f>VLOOKUP($J$7,$B$32:$AR$121,23,TRUE)</f>
        <v>...</v>
      </c>
      <c r="AJ29" s="59" t="str">
        <f>VLOOKUP($J$7,$B$32:$AR$121,25,TRUE)</f>
        <v>...</v>
      </c>
      <c r="AK29" s="59" t="str">
        <f>VLOOKUP($J$7,$B$32:$AR$121,27,TRUE)</f>
        <v>...</v>
      </c>
      <c r="AL29" s="59">
        <f>VLOOKUP($J$7,$B$32:$AR$121,29,TRUE)</f>
        <v>9.4886543450754779</v>
      </c>
      <c r="AM29" s="59" t="str">
        <f>VLOOKUP($J$7,$B$32:$AR$121,31,TRUE)</f>
        <v>...</v>
      </c>
      <c r="AN29" s="59" t="str">
        <f>VLOOKUP($J$7,$B$32:$AR$121,33,TRUE)</f>
        <v>...</v>
      </c>
      <c r="AO29" s="59" t="str">
        <f>VLOOKUP($J$7,$B$32:$AR$121,35,TRUE)</f>
        <v>...</v>
      </c>
      <c r="AP29" s="59" t="str">
        <f>VLOOKUP($J$7,$B$32:$AR$121,37,TRUE)</f>
        <v>...</v>
      </c>
      <c r="AQ29" s="59" t="str">
        <f>VLOOKUP($J$7,$B$32:$AR$121,39,TRUE)</f>
        <v>...</v>
      </c>
      <c r="AR29" s="56" t="str">
        <f>VLOOKUP($J$7,$B$32:$AR$121,41,TRUE)</f>
        <v>...</v>
      </c>
      <c r="AS29" s="56" t="str">
        <f>VLOOKUP($J$7,$B$32:$AR$121,43,TRUE)</f>
        <v>...</v>
      </c>
    </row>
    <row r="30" spans="2:45" ht="21.75" customHeight="1" x14ac:dyDescent="0.25">
      <c r="B30" s="60" t="s">
        <v>6</v>
      </c>
      <c r="C30" s="61" t="s">
        <v>7</v>
      </c>
      <c r="D30" s="62">
        <v>1990</v>
      </c>
      <c r="E30" s="63"/>
      <c r="F30" s="64">
        <v>1995</v>
      </c>
      <c r="G30" s="65"/>
      <c r="H30" s="64">
        <v>1996</v>
      </c>
      <c r="I30" s="65"/>
      <c r="J30" s="64">
        <v>1997</v>
      </c>
      <c r="K30" s="66"/>
      <c r="L30" s="64">
        <v>1998</v>
      </c>
      <c r="M30" s="66"/>
      <c r="N30" s="64">
        <v>1999</v>
      </c>
      <c r="O30" s="65"/>
      <c r="P30" s="64">
        <v>2000</v>
      </c>
      <c r="Q30" s="65"/>
      <c r="R30" s="64">
        <v>2001</v>
      </c>
      <c r="S30" s="66"/>
      <c r="T30" s="64">
        <v>2002</v>
      </c>
      <c r="U30" s="65"/>
      <c r="V30" s="64">
        <v>2003</v>
      </c>
      <c r="W30" s="65"/>
      <c r="X30" s="64">
        <v>2004</v>
      </c>
      <c r="Y30" s="66"/>
      <c r="Z30" s="64">
        <v>2005</v>
      </c>
      <c r="AA30" s="66"/>
      <c r="AB30" s="64">
        <v>2006</v>
      </c>
      <c r="AC30" s="65"/>
      <c r="AD30" s="64">
        <v>2007</v>
      </c>
      <c r="AE30" s="65"/>
      <c r="AF30" s="64">
        <v>2008</v>
      </c>
      <c r="AG30" s="66"/>
      <c r="AH30" s="64">
        <v>2009</v>
      </c>
      <c r="AI30" s="65"/>
      <c r="AJ30" s="64">
        <v>2010</v>
      </c>
      <c r="AK30" s="65"/>
      <c r="AL30" s="64">
        <v>2011</v>
      </c>
      <c r="AM30" s="65"/>
      <c r="AN30" s="64">
        <v>2012</v>
      </c>
      <c r="AO30" s="65"/>
      <c r="AP30" s="64">
        <v>2013</v>
      </c>
      <c r="AQ30" s="66"/>
      <c r="AR30" s="64">
        <v>2014</v>
      </c>
      <c r="AS30" s="64"/>
    </row>
    <row r="31" spans="2:45" ht="14.4" x14ac:dyDescent="0.3">
      <c r="B31" s="67"/>
      <c r="C31" s="67"/>
      <c r="D31" s="68" t="s">
        <v>8</v>
      </c>
      <c r="E31" s="68"/>
      <c r="F31" s="68"/>
      <c r="G31" s="68"/>
      <c r="H31" s="68"/>
      <c r="I31" s="68"/>
      <c r="J31" s="68"/>
      <c r="K31" s="68"/>
      <c r="L31" s="68"/>
      <c r="M31" s="68"/>
      <c r="N31" s="68"/>
      <c r="O31" s="68"/>
      <c r="P31" s="68"/>
      <c r="Q31" s="68"/>
      <c r="R31" s="68"/>
      <c r="S31" s="68"/>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row>
    <row r="32" spans="2:45" ht="12" customHeight="1" x14ac:dyDescent="0.25">
      <c r="B32" s="70" t="s">
        <v>4</v>
      </c>
      <c r="C32" s="71" t="s">
        <v>9</v>
      </c>
      <c r="D32" s="72" t="s">
        <v>10</v>
      </c>
      <c r="E32" s="73"/>
      <c r="F32" s="72">
        <v>6.4004317696674891</v>
      </c>
      <c r="G32" s="73"/>
      <c r="H32" s="72" t="s">
        <v>10</v>
      </c>
      <c r="I32" s="73"/>
      <c r="J32" s="72">
        <v>6.1898337701738813</v>
      </c>
      <c r="K32" s="73"/>
      <c r="L32" s="72" t="s">
        <v>10</v>
      </c>
      <c r="M32" s="73"/>
      <c r="N32" s="72" t="s">
        <v>10</v>
      </c>
      <c r="O32" s="73"/>
      <c r="P32" s="72" t="s">
        <v>10</v>
      </c>
      <c r="Q32" s="73"/>
      <c r="R32" s="72" t="s">
        <v>10</v>
      </c>
      <c r="S32" s="73"/>
      <c r="T32" s="72" t="s">
        <v>10</v>
      </c>
      <c r="U32" s="73"/>
      <c r="V32" s="72">
        <v>10.032447714123768</v>
      </c>
      <c r="W32" s="73"/>
      <c r="X32" s="72" t="s">
        <v>10</v>
      </c>
      <c r="Y32" s="73"/>
      <c r="Z32" s="72" t="s">
        <v>10</v>
      </c>
      <c r="AA32" s="73"/>
      <c r="AB32" s="72" t="s">
        <v>10</v>
      </c>
      <c r="AC32" s="73"/>
      <c r="AD32" s="72">
        <v>9.4886543450754779</v>
      </c>
      <c r="AE32" s="73"/>
      <c r="AF32" s="72" t="s">
        <v>10</v>
      </c>
      <c r="AG32" s="73"/>
      <c r="AH32" s="72" t="s">
        <v>10</v>
      </c>
      <c r="AI32" s="73"/>
      <c r="AJ32" s="72" t="s">
        <v>10</v>
      </c>
      <c r="AK32" s="73"/>
      <c r="AL32" s="72" t="s">
        <v>10</v>
      </c>
      <c r="AM32" s="73"/>
      <c r="AN32" s="72" t="s">
        <v>10</v>
      </c>
      <c r="AO32" s="73"/>
      <c r="AP32" s="72" t="s">
        <v>10</v>
      </c>
      <c r="AQ32" s="73"/>
      <c r="AR32" s="72" t="s">
        <v>10</v>
      </c>
      <c r="AS32" s="73"/>
    </row>
    <row r="33" spans="1:45" ht="12" customHeight="1" x14ac:dyDescent="0.25">
      <c r="B33" s="70" t="s">
        <v>11</v>
      </c>
      <c r="C33" s="71" t="s">
        <v>12</v>
      </c>
      <c r="D33" s="72" t="s">
        <v>10</v>
      </c>
      <c r="E33" s="73"/>
      <c r="F33" s="72" t="s">
        <v>10</v>
      </c>
      <c r="G33" s="73"/>
      <c r="H33" s="72" t="s">
        <v>10</v>
      </c>
      <c r="I33" s="73"/>
      <c r="J33" s="72" t="s">
        <v>10</v>
      </c>
      <c r="K33" s="73"/>
      <c r="L33" s="72" t="s">
        <v>10</v>
      </c>
      <c r="M33" s="73"/>
      <c r="N33" s="72" t="s">
        <v>10</v>
      </c>
      <c r="O33" s="73"/>
      <c r="P33" s="72" t="s">
        <v>10</v>
      </c>
      <c r="Q33" s="73"/>
      <c r="R33" s="72" t="s">
        <v>10</v>
      </c>
      <c r="S33" s="73"/>
      <c r="T33" s="72" t="s">
        <v>10</v>
      </c>
      <c r="U33" s="73"/>
      <c r="V33" s="72" t="s">
        <v>10</v>
      </c>
      <c r="W33" s="73"/>
      <c r="X33" s="72">
        <v>119.73666431066025</v>
      </c>
      <c r="Y33" s="73"/>
      <c r="Z33" s="72" t="s">
        <v>10</v>
      </c>
      <c r="AA33" s="73"/>
      <c r="AB33" s="72">
        <v>111.04638497405432</v>
      </c>
      <c r="AC33" s="73"/>
      <c r="AD33" s="72" t="s">
        <v>10</v>
      </c>
      <c r="AE33" s="73"/>
      <c r="AF33" s="72">
        <v>149.96358547175899</v>
      </c>
      <c r="AG33" s="73"/>
      <c r="AH33" s="72" t="s">
        <v>10</v>
      </c>
      <c r="AI33" s="73"/>
      <c r="AJ33" s="72">
        <v>161.85508994446417</v>
      </c>
      <c r="AK33" s="73"/>
      <c r="AL33" s="72" t="s">
        <v>10</v>
      </c>
      <c r="AM33" s="73"/>
      <c r="AN33" s="72">
        <v>113.85895623094518</v>
      </c>
      <c r="AO33" s="73"/>
      <c r="AP33" s="72" t="s">
        <v>10</v>
      </c>
      <c r="AQ33" s="73"/>
      <c r="AR33" s="72">
        <v>132.12016599757897</v>
      </c>
      <c r="AS33" s="73"/>
    </row>
    <row r="34" spans="1:45" ht="12" customHeight="1" x14ac:dyDescent="0.25">
      <c r="B34" s="70" t="s">
        <v>13</v>
      </c>
      <c r="C34" s="71" t="s">
        <v>9</v>
      </c>
      <c r="D34" s="72" t="s">
        <v>10</v>
      </c>
      <c r="E34" s="73"/>
      <c r="F34" s="72">
        <v>3.3862492792712451</v>
      </c>
      <c r="G34" s="73"/>
      <c r="H34" s="72">
        <v>2.2528724310985893</v>
      </c>
      <c r="I34" s="73"/>
      <c r="J34" s="72">
        <v>4.5035367554074375</v>
      </c>
      <c r="K34" s="73"/>
      <c r="L34" s="72">
        <v>4.2280067494552647</v>
      </c>
      <c r="M34" s="73"/>
      <c r="N34" s="72">
        <v>1.6220684971018753</v>
      </c>
      <c r="O34" s="73"/>
      <c r="P34" s="72">
        <v>3.2985197650344982</v>
      </c>
      <c r="Q34" s="73"/>
      <c r="R34" s="72">
        <v>2.0345649525299123</v>
      </c>
      <c r="S34" s="73"/>
      <c r="T34" s="72">
        <v>1.2048507535338961</v>
      </c>
      <c r="U34" s="73"/>
      <c r="V34" s="72">
        <v>3.2936192732579599</v>
      </c>
      <c r="W34" s="73"/>
      <c r="X34" s="72">
        <v>1.3643421974705683</v>
      </c>
      <c r="Y34" s="73"/>
      <c r="Z34" s="72">
        <v>1.5581325142461473</v>
      </c>
      <c r="AA34" s="73"/>
      <c r="AB34" s="72">
        <v>3.5762086891241562</v>
      </c>
      <c r="AC34" s="73"/>
      <c r="AD34" s="72">
        <v>1.2613702207729161</v>
      </c>
      <c r="AE34" s="73"/>
      <c r="AF34" s="72">
        <v>2.9137732679666781</v>
      </c>
      <c r="AG34" s="73"/>
      <c r="AH34" s="72">
        <v>15.767646467166472</v>
      </c>
      <c r="AI34" s="73"/>
      <c r="AJ34" s="72">
        <v>16.679126967085026</v>
      </c>
      <c r="AK34" s="73"/>
      <c r="AL34" s="72">
        <v>22.0424644737456</v>
      </c>
      <c r="AM34" s="73"/>
      <c r="AN34" s="72">
        <v>35.122726517971721</v>
      </c>
      <c r="AO34" s="73"/>
      <c r="AP34" s="72" t="s">
        <v>10</v>
      </c>
      <c r="AQ34" s="73"/>
      <c r="AR34" s="72" t="s">
        <v>10</v>
      </c>
      <c r="AS34" s="73"/>
    </row>
    <row r="35" spans="1:45" s="74" customFormat="1" ht="12" customHeight="1" x14ac:dyDescent="0.25">
      <c r="B35" s="70" t="s">
        <v>14</v>
      </c>
      <c r="C35" s="71" t="s">
        <v>9</v>
      </c>
      <c r="D35" s="72" t="s">
        <v>10</v>
      </c>
      <c r="E35" s="73"/>
      <c r="F35" s="72">
        <v>241.25024391109218</v>
      </c>
      <c r="G35" s="73">
        <v>1</v>
      </c>
      <c r="H35" s="72">
        <v>239.49090720956102</v>
      </c>
      <c r="I35" s="73">
        <v>1</v>
      </c>
      <c r="J35" s="72">
        <v>234.17871850714411</v>
      </c>
      <c r="K35" s="73">
        <v>1</v>
      </c>
      <c r="L35" s="72">
        <v>226.51742404385377</v>
      </c>
      <c r="M35" s="73">
        <v>1</v>
      </c>
      <c r="N35" s="72">
        <v>218.44145144982713</v>
      </c>
      <c r="O35" s="73">
        <v>1</v>
      </c>
      <c r="P35" s="72">
        <v>209.94069175457932</v>
      </c>
      <c r="Q35" s="73">
        <v>1</v>
      </c>
      <c r="R35" s="72">
        <v>201.46986658377622</v>
      </c>
      <c r="S35" s="73">
        <v>1</v>
      </c>
      <c r="T35" s="72">
        <v>193.00627959716832</v>
      </c>
      <c r="U35" s="73">
        <v>1</v>
      </c>
      <c r="V35" s="72">
        <v>44.138945239924105</v>
      </c>
      <c r="W35" s="73">
        <v>1</v>
      </c>
      <c r="X35" s="72">
        <v>40.848328380708153</v>
      </c>
      <c r="Y35" s="73">
        <v>1</v>
      </c>
      <c r="Z35" s="72">
        <v>44.061572246814933</v>
      </c>
      <c r="AA35" s="73">
        <v>1</v>
      </c>
      <c r="AB35" s="72">
        <v>41.177370940723293</v>
      </c>
      <c r="AC35" s="73">
        <v>1</v>
      </c>
      <c r="AD35" s="72">
        <v>34.101978631712662</v>
      </c>
      <c r="AE35" s="73">
        <v>1</v>
      </c>
      <c r="AF35" s="72" t="s">
        <v>10</v>
      </c>
      <c r="AG35" s="75"/>
      <c r="AH35" s="72" t="s">
        <v>10</v>
      </c>
      <c r="AI35" s="75"/>
      <c r="AJ35" s="72" t="s">
        <v>10</v>
      </c>
      <c r="AK35" s="75"/>
      <c r="AL35" s="72" t="s">
        <v>10</v>
      </c>
      <c r="AM35" s="75"/>
      <c r="AN35" s="72" t="s">
        <v>10</v>
      </c>
      <c r="AO35" s="75"/>
      <c r="AP35" s="72" t="s">
        <v>10</v>
      </c>
      <c r="AQ35" s="75"/>
      <c r="AR35" s="72" t="s">
        <v>10</v>
      </c>
      <c r="AS35" s="73"/>
    </row>
    <row r="36" spans="1:45" ht="12" customHeight="1" x14ac:dyDescent="0.25">
      <c r="A36" s="74"/>
      <c r="B36" s="70" t="s">
        <v>15</v>
      </c>
      <c r="C36" s="71" t="s">
        <v>9</v>
      </c>
      <c r="D36" s="72" t="s">
        <v>10</v>
      </c>
      <c r="E36" s="73"/>
      <c r="F36" s="72" t="s">
        <v>10</v>
      </c>
      <c r="G36" s="73"/>
      <c r="H36" s="72" t="s">
        <v>10</v>
      </c>
      <c r="I36" s="73"/>
      <c r="J36" s="72" t="s">
        <v>10</v>
      </c>
      <c r="K36" s="73"/>
      <c r="L36" s="72" t="s">
        <v>10</v>
      </c>
      <c r="M36" s="73"/>
      <c r="N36" s="72" t="s">
        <v>10</v>
      </c>
      <c r="O36" s="73"/>
      <c r="P36" s="72" t="s">
        <v>10</v>
      </c>
      <c r="Q36" s="73"/>
      <c r="R36" s="72" t="s">
        <v>10</v>
      </c>
      <c r="S36" s="73"/>
      <c r="T36" s="72" t="s">
        <v>10</v>
      </c>
      <c r="U36" s="73"/>
      <c r="V36" s="72" t="s">
        <v>10</v>
      </c>
      <c r="W36" s="73"/>
      <c r="X36" s="72">
        <v>0.52529829040522946</v>
      </c>
      <c r="Y36" s="73">
        <v>2</v>
      </c>
      <c r="Z36" s="72">
        <v>0.53116918179915218</v>
      </c>
      <c r="AA36" s="73">
        <v>2</v>
      </c>
      <c r="AB36" s="72" t="s">
        <v>10</v>
      </c>
      <c r="AC36" s="73"/>
      <c r="AD36" s="72" t="s">
        <v>10</v>
      </c>
      <c r="AE36" s="73"/>
      <c r="AF36" s="72" t="s">
        <v>10</v>
      </c>
      <c r="AG36" s="73"/>
      <c r="AH36" s="72" t="s">
        <v>10</v>
      </c>
      <c r="AI36" s="73"/>
      <c r="AJ36" s="72" t="s">
        <v>10</v>
      </c>
      <c r="AK36" s="73"/>
      <c r="AL36" s="72" t="s">
        <v>10</v>
      </c>
      <c r="AM36" s="73"/>
      <c r="AN36" s="72" t="s">
        <v>10</v>
      </c>
      <c r="AO36" s="73"/>
      <c r="AP36" s="72" t="s">
        <v>10</v>
      </c>
      <c r="AQ36" s="73"/>
      <c r="AR36" s="72" t="s">
        <v>10</v>
      </c>
      <c r="AS36" s="73"/>
    </row>
    <row r="37" spans="1:45" ht="12" customHeight="1" x14ac:dyDescent="0.25">
      <c r="B37" s="76" t="s">
        <v>16</v>
      </c>
      <c r="C37" s="1" t="s">
        <v>9</v>
      </c>
      <c r="D37" s="77" t="s">
        <v>10</v>
      </c>
      <c r="F37" s="77">
        <v>8.8861212562908918</v>
      </c>
      <c r="H37" s="77" t="s">
        <v>10</v>
      </c>
      <c r="I37" s="3"/>
      <c r="J37" s="77" t="s">
        <v>10</v>
      </c>
      <c r="K37" s="3"/>
      <c r="L37" s="77" t="s">
        <v>10</v>
      </c>
      <c r="M37" s="3"/>
      <c r="N37" s="77" t="s">
        <v>10</v>
      </c>
      <c r="O37" s="3"/>
      <c r="P37" s="77">
        <v>7.1133908172467315</v>
      </c>
      <c r="R37" s="77">
        <v>9.6117562320519045</v>
      </c>
      <c r="T37" s="77">
        <v>11.274323508267988</v>
      </c>
      <c r="U37" s="3"/>
      <c r="V37" s="77">
        <v>11.88499821938432</v>
      </c>
      <c r="W37" s="3"/>
      <c r="X37" s="77">
        <v>14.692770925304522</v>
      </c>
      <c r="Y37" s="3"/>
      <c r="Z37" s="77">
        <v>18.182754693585231</v>
      </c>
      <c r="AA37" s="3"/>
      <c r="AB37" s="77">
        <v>22.463532841135166</v>
      </c>
      <c r="AC37" s="3"/>
      <c r="AD37" s="77">
        <v>30.124439155035624</v>
      </c>
      <c r="AE37" s="3"/>
      <c r="AF37" s="77">
        <v>85.276350511705232</v>
      </c>
      <c r="AG37" s="3"/>
      <c r="AH37" s="77">
        <v>86.907341067962562</v>
      </c>
      <c r="AI37" s="3"/>
      <c r="AJ37" s="77">
        <v>122.31735507610354</v>
      </c>
      <c r="AK37" s="3"/>
      <c r="AL37" s="77" t="s">
        <v>10</v>
      </c>
      <c r="AM37" s="3"/>
      <c r="AN37" s="77" t="s">
        <v>10</v>
      </c>
      <c r="AO37" s="3"/>
      <c r="AP37" s="77" t="s">
        <v>10</v>
      </c>
      <c r="AQ37" s="3"/>
      <c r="AR37" s="77" t="s">
        <v>10</v>
      </c>
      <c r="AS37" s="3"/>
    </row>
    <row r="38" spans="1:45" ht="12" customHeight="1" x14ac:dyDescent="0.25">
      <c r="B38" s="76" t="s">
        <v>17</v>
      </c>
      <c r="C38" s="1" t="s">
        <v>12</v>
      </c>
      <c r="D38" s="77" t="s">
        <v>10</v>
      </c>
      <c r="F38" s="77" t="s">
        <v>10</v>
      </c>
      <c r="H38" s="77" t="s">
        <v>10</v>
      </c>
      <c r="I38" s="3"/>
      <c r="J38" s="77" t="s">
        <v>10</v>
      </c>
      <c r="K38" s="3"/>
      <c r="L38" s="77" t="s">
        <v>10</v>
      </c>
      <c r="M38" s="3"/>
      <c r="N38" s="77" t="s">
        <v>10</v>
      </c>
      <c r="O38" s="3"/>
      <c r="P38" s="77" t="s">
        <v>10</v>
      </c>
      <c r="R38" s="77" t="s">
        <v>10</v>
      </c>
      <c r="T38" s="77" t="s">
        <v>10</v>
      </c>
      <c r="U38" s="3"/>
      <c r="V38" s="77" t="s">
        <v>10</v>
      </c>
      <c r="W38" s="3"/>
      <c r="X38" s="77">
        <v>79889.744535645121</v>
      </c>
      <c r="Y38" s="3"/>
      <c r="Z38" s="77" t="s">
        <v>10</v>
      </c>
      <c r="AA38" s="3"/>
      <c r="AB38" s="77">
        <v>62078.322882085333</v>
      </c>
      <c r="AC38" s="3">
        <v>3</v>
      </c>
      <c r="AD38" s="77" t="s">
        <v>10</v>
      </c>
      <c r="AE38" s="3"/>
      <c r="AF38" s="77">
        <v>91584.337815464125</v>
      </c>
      <c r="AG38" s="3"/>
      <c r="AH38" s="77" t="s">
        <v>10</v>
      </c>
      <c r="AI38" s="3"/>
      <c r="AJ38" s="77">
        <v>70033.915001407266</v>
      </c>
      <c r="AK38" s="3"/>
      <c r="AL38" s="77" t="s">
        <v>10</v>
      </c>
      <c r="AM38" s="3"/>
      <c r="AN38" s="77">
        <v>67391.934028712072</v>
      </c>
      <c r="AO38" s="3"/>
      <c r="AP38" s="77" t="s">
        <v>10</v>
      </c>
      <c r="AQ38" s="3"/>
      <c r="AR38" s="77">
        <v>47232.829934590227</v>
      </c>
      <c r="AS38" s="3"/>
    </row>
    <row r="39" spans="1:45" ht="12" customHeight="1" x14ac:dyDescent="0.25">
      <c r="B39" s="76" t="s">
        <v>18</v>
      </c>
      <c r="C39" s="1" t="s">
        <v>9</v>
      </c>
      <c r="D39" s="77" t="s">
        <v>10</v>
      </c>
      <c r="F39" s="77" t="s">
        <v>10</v>
      </c>
      <c r="H39" s="77" t="s">
        <v>10</v>
      </c>
      <c r="I39" s="3"/>
      <c r="J39" s="77" t="s">
        <v>10</v>
      </c>
      <c r="K39" s="3"/>
      <c r="L39" s="77" t="s">
        <v>10</v>
      </c>
      <c r="M39" s="3"/>
      <c r="N39" s="77">
        <v>0.18259222294536848</v>
      </c>
      <c r="O39" s="3">
        <v>4</v>
      </c>
      <c r="P39" s="77">
        <v>0.20433032646976781</v>
      </c>
      <c r="Q39" s="3">
        <v>4</v>
      </c>
      <c r="R39" s="77" t="s">
        <v>10</v>
      </c>
      <c r="T39" s="77" t="s">
        <v>10</v>
      </c>
      <c r="U39" s="3"/>
      <c r="V39" s="77" t="s">
        <v>10</v>
      </c>
      <c r="W39" s="3"/>
      <c r="X39" s="77" t="s">
        <v>10</v>
      </c>
      <c r="Y39" s="3"/>
      <c r="Z39" s="77" t="s">
        <v>10</v>
      </c>
      <c r="AA39" s="3"/>
      <c r="AB39" s="77" t="s">
        <v>10</v>
      </c>
      <c r="AC39" s="3"/>
      <c r="AD39" s="77" t="s">
        <v>10</v>
      </c>
      <c r="AE39" s="3"/>
      <c r="AF39" s="77" t="s">
        <v>10</v>
      </c>
      <c r="AG39" s="3"/>
      <c r="AH39" s="77" t="s">
        <v>10</v>
      </c>
      <c r="AI39" s="3"/>
      <c r="AJ39" s="77" t="s">
        <v>10</v>
      </c>
      <c r="AK39" s="3"/>
      <c r="AL39" s="77" t="s">
        <v>10</v>
      </c>
      <c r="AM39" s="3"/>
      <c r="AN39" s="77" t="s">
        <v>10</v>
      </c>
      <c r="AO39" s="3"/>
      <c r="AP39" s="77" t="s">
        <v>10</v>
      </c>
      <c r="AQ39" s="3"/>
      <c r="AR39" s="77" t="s">
        <v>10</v>
      </c>
      <c r="AS39" s="3"/>
    </row>
    <row r="40" spans="1:45" ht="12" customHeight="1" x14ac:dyDescent="0.25">
      <c r="B40" s="76" t="s">
        <v>19</v>
      </c>
      <c r="C40" s="1" t="s">
        <v>9</v>
      </c>
      <c r="D40" s="77" t="s">
        <v>10</v>
      </c>
      <c r="F40" s="77" t="s">
        <v>10</v>
      </c>
      <c r="H40" s="77" t="s">
        <v>10</v>
      </c>
      <c r="I40" s="3"/>
      <c r="J40" s="77" t="s">
        <v>10</v>
      </c>
      <c r="K40" s="3"/>
      <c r="L40" s="77" t="s">
        <v>10</v>
      </c>
      <c r="M40" s="3"/>
      <c r="N40" s="77" t="s">
        <v>10</v>
      </c>
      <c r="O40" s="3"/>
      <c r="P40" s="77" t="s">
        <v>10</v>
      </c>
      <c r="R40" s="77" t="s">
        <v>10</v>
      </c>
      <c r="T40" s="77">
        <v>6.4759231432254518</v>
      </c>
      <c r="U40" s="3">
        <v>5</v>
      </c>
      <c r="V40" s="77" t="s">
        <v>10</v>
      </c>
      <c r="W40" s="3"/>
      <c r="X40" s="77" t="s">
        <v>10</v>
      </c>
      <c r="Y40" s="2"/>
      <c r="Z40" s="77" t="s">
        <v>10</v>
      </c>
      <c r="AA40" s="2"/>
      <c r="AB40" s="77" t="s">
        <v>10</v>
      </c>
      <c r="AC40" s="3"/>
      <c r="AD40" s="77" t="s">
        <v>10</v>
      </c>
      <c r="AE40" s="2"/>
      <c r="AF40" s="77" t="s">
        <v>10</v>
      </c>
      <c r="AG40" s="2"/>
      <c r="AH40" s="77" t="s">
        <v>10</v>
      </c>
      <c r="AI40" s="2"/>
      <c r="AJ40" s="77" t="s">
        <v>10</v>
      </c>
      <c r="AK40" s="2"/>
      <c r="AL40" s="77" t="s">
        <v>10</v>
      </c>
      <c r="AM40" s="2"/>
      <c r="AN40" s="77" t="s">
        <v>10</v>
      </c>
      <c r="AO40" s="2"/>
      <c r="AP40" s="77" t="s">
        <v>10</v>
      </c>
      <c r="AQ40" s="2"/>
      <c r="AR40" s="77" t="s">
        <v>10</v>
      </c>
      <c r="AS40" s="3"/>
    </row>
    <row r="41" spans="1:45" ht="12" customHeight="1" x14ac:dyDescent="0.25">
      <c r="B41" s="76" t="s">
        <v>20</v>
      </c>
      <c r="C41" s="1" t="s">
        <v>9</v>
      </c>
      <c r="D41" s="77" t="s">
        <v>10</v>
      </c>
      <c r="F41" s="77" t="s">
        <v>10</v>
      </c>
      <c r="H41" s="77" t="s">
        <v>10</v>
      </c>
      <c r="I41" s="3"/>
      <c r="J41" s="77" t="s">
        <v>10</v>
      </c>
      <c r="K41" s="3"/>
      <c r="L41" s="77" t="s">
        <v>10</v>
      </c>
      <c r="M41" s="3"/>
      <c r="N41" s="77" t="s">
        <v>10</v>
      </c>
      <c r="O41" s="3"/>
      <c r="P41" s="77" t="s">
        <v>10</v>
      </c>
      <c r="R41" s="77" t="s">
        <v>10</v>
      </c>
      <c r="T41" s="77" t="s">
        <v>10</v>
      </c>
      <c r="U41" s="3"/>
      <c r="V41" s="77" t="s">
        <v>10</v>
      </c>
      <c r="W41" s="3"/>
      <c r="X41" s="77" t="s">
        <v>10</v>
      </c>
      <c r="Y41" s="3"/>
      <c r="Z41" s="77" t="s">
        <v>10</v>
      </c>
      <c r="AA41" s="3"/>
      <c r="AB41" s="77">
        <v>0.11436649030357089</v>
      </c>
      <c r="AC41" s="3"/>
      <c r="AD41" s="77">
        <v>9.0111778243634241E-2</v>
      </c>
      <c r="AE41" s="3"/>
      <c r="AF41" s="77">
        <v>8.6642357119300004E-2</v>
      </c>
      <c r="AG41" s="3"/>
      <c r="AH41" s="77">
        <v>8.3511426253177423E-2</v>
      </c>
      <c r="AI41" s="3"/>
      <c r="AJ41" s="77">
        <v>7.857117110330529E-2</v>
      </c>
      <c r="AK41" s="3"/>
      <c r="AL41" s="77">
        <v>8.0215019759406592E-2</v>
      </c>
      <c r="AM41" s="3"/>
      <c r="AN41" s="77">
        <v>7.1880971682867723E-2</v>
      </c>
      <c r="AO41" s="3"/>
      <c r="AP41" s="77" t="s">
        <v>10</v>
      </c>
      <c r="AQ41" s="3"/>
      <c r="AR41" s="77" t="s">
        <v>10</v>
      </c>
      <c r="AS41" s="3"/>
    </row>
    <row r="42" spans="1:45" ht="12" customHeight="1" x14ac:dyDescent="0.25">
      <c r="B42" s="70" t="s">
        <v>21</v>
      </c>
      <c r="C42" s="71" t="s">
        <v>9</v>
      </c>
      <c r="D42" s="72" t="s">
        <v>10</v>
      </c>
      <c r="E42" s="73"/>
      <c r="F42" s="72" t="s">
        <v>10</v>
      </c>
      <c r="G42" s="73"/>
      <c r="H42" s="72" t="s">
        <v>10</v>
      </c>
      <c r="I42" s="73"/>
      <c r="J42" s="72" t="s">
        <v>10</v>
      </c>
      <c r="K42" s="73"/>
      <c r="L42" s="72" t="s">
        <v>10</v>
      </c>
      <c r="M42" s="73"/>
      <c r="N42" s="72" t="s">
        <v>10</v>
      </c>
      <c r="O42" s="73"/>
      <c r="P42" s="72" t="s">
        <v>10</v>
      </c>
      <c r="Q42" s="73"/>
      <c r="R42" s="72" t="s">
        <v>10</v>
      </c>
      <c r="S42" s="73"/>
      <c r="T42" s="72" t="s">
        <v>10</v>
      </c>
      <c r="U42" s="73"/>
      <c r="V42" s="72" t="s">
        <v>10</v>
      </c>
      <c r="W42" s="73"/>
      <c r="X42" s="72" t="s">
        <v>10</v>
      </c>
      <c r="Y42" s="73"/>
      <c r="Z42" s="72" t="s">
        <v>10</v>
      </c>
      <c r="AA42" s="73"/>
      <c r="AB42" s="72" t="s">
        <v>10</v>
      </c>
      <c r="AC42" s="73"/>
      <c r="AD42" s="72" t="s">
        <v>10</v>
      </c>
      <c r="AE42" s="73"/>
      <c r="AF42" s="72">
        <v>79.397232107270156</v>
      </c>
      <c r="AG42" s="73"/>
      <c r="AH42" s="72">
        <v>107.1016133177645</v>
      </c>
      <c r="AI42" s="73"/>
      <c r="AJ42" s="72">
        <v>55.322192445482685</v>
      </c>
      <c r="AK42" s="73">
        <v>6</v>
      </c>
      <c r="AL42" s="72" t="s">
        <v>10</v>
      </c>
      <c r="AM42" s="73"/>
      <c r="AN42" s="72">
        <v>99.66566086767601</v>
      </c>
      <c r="AO42" s="73">
        <v>6</v>
      </c>
      <c r="AP42" s="72" t="s">
        <v>10</v>
      </c>
      <c r="AQ42" s="73"/>
      <c r="AR42" s="72" t="s">
        <v>10</v>
      </c>
      <c r="AS42" s="73"/>
    </row>
    <row r="43" spans="1:45" ht="12" customHeight="1" x14ac:dyDescent="0.25">
      <c r="B43" s="70" t="s">
        <v>22</v>
      </c>
      <c r="C43" s="71" t="s">
        <v>12</v>
      </c>
      <c r="D43" s="72" t="s">
        <v>10</v>
      </c>
      <c r="E43" s="73"/>
      <c r="F43" s="72" t="s">
        <v>10</v>
      </c>
      <c r="G43" s="73"/>
      <c r="H43" s="72" t="s">
        <v>10</v>
      </c>
      <c r="I43" s="73"/>
      <c r="J43" s="72" t="s">
        <v>10</v>
      </c>
      <c r="K43" s="73"/>
      <c r="L43" s="72" t="s">
        <v>10</v>
      </c>
      <c r="M43" s="73"/>
      <c r="N43" s="72" t="s">
        <v>10</v>
      </c>
      <c r="O43" s="73"/>
      <c r="P43" s="72" t="s">
        <v>10</v>
      </c>
      <c r="Q43" s="73"/>
      <c r="R43" s="72" t="s">
        <v>10</v>
      </c>
      <c r="S43" s="73"/>
      <c r="T43" s="72" t="s">
        <v>10</v>
      </c>
      <c r="U43" s="73"/>
      <c r="V43" s="72" t="s">
        <v>10</v>
      </c>
      <c r="W43" s="73"/>
      <c r="X43" s="72">
        <v>673.42622440112893</v>
      </c>
      <c r="Y43" s="73"/>
      <c r="Z43" s="72" t="s">
        <v>10</v>
      </c>
      <c r="AA43" s="73"/>
      <c r="AB43" s="72">
        <v>728.68847518181451</v>
      </c>
      <c r="AC43" s="73"/>
      <c r="AD43" s="72" t="s">
        <v>10</v>
      </c>
      <c r="AE43" s="73"/>
      <c r="AF43" s="72">
        <v>666.44871867325469</v>
      </c>
      <c r="AG43" s="73"/>
      <c r="AH43" s="72" t="s">
        <v>10</v>
      </c>
      <c r="AI43" s="73"/>
      <c r="AJ43" s="72">
        <v>658.23431840427111</v>
      </c>
      <c r="AK43" s="73"/>
      <c r="AL43" s="72" t="s">
        <v>10</v>
      </c>
      <c r="AM43" s="73"/>
      <c r="AN43" s="72">
        <v>618.9916400609286</v>
      </c>
      <c r="AO43" s="73"/>
      <c r="AP43" s="72" t="s">
        <v>10</v>
      </c>
      <c r="AQ43" s="73"/>
      <c r="AR43" s="72">
        <v>535.99268853916305</v>
      </c>
      <c r="AS43" s="73"/>
    </row>
    <row r="44" spans="1:45" ht="14.4" customHeight="1" x14ac:dyDescent="0.25">
      <c r="B44" s="70" t="s">
        <v>23</v>
      </c>
      <c r="C44" s="71" t="s">
        <v>9</v>
      </c>
      <c r="D44" s="72" t="s">
        <v>10</v>
      </c>
      <c r="E44" s="73"/>
      <c r="F44" s="72" t="s">
        <v>10</v>
      </c>
      <c r="G44" s="73"/>
      <c r="H44" s="72" t="s">
        <v>10</v>
      </c>
      <c r="I44" s="73"/>
      <c r="J44" s="72" t="s">
        <v>10</v>
      </c>
      <c r="K44" s="73"/>
      <c r="L44" s="72" t="s">
        <v>10</v>
      </c>
      <c r="M44" s="73"/>
      <c r="N44" s="72" t="s">
        <v>10</v>
      </c>
      <c r="O44" s="73"/>
      <c r="P44" s="72">
        <v>8.3955569030563393E-2</v>
      </c>
      <c r="Q44" s="73">
        <v>7</v>
      </c>
      <c r="R44" s="72">
        <v>0.2212545412692852</v>
      </c>
      <c r="S44" s="73">
        <v>7</v>
      </c>
      <c r="T44" s="72">
        <v>0.41293598164971468</v>
      </c>
      <c r="U44" s="73">
        <v>7</v>
      </c>
      <c r="V44" s="72" t="s">
        <v>10</v>
      </c>
      <c r="W44" s="73"/>
      <c r="X44" s="72" t="s">
        <v>10</v>
      </c>
      <c r="Y44" s="73"/>
      <c r="Z44" s="72" t="s">
        <v>10</v>
      </c>
      <c r="AA44" s="73"/>
      <c r="AB44" s="72" t="s">
        <v>10</v>
      </c>
      <c r="AC44" s="73"/>
      <c r="AD44" s="72" t="s">
        <v>10</v>
      </c>
      <c r="AE44" s="73"/>
      <c r="AF44" s="72" t="s">
        <v>10</v>
      </c>
      <c r="AG44" s="73"/>
      <c r="AH44" s="72" t="s">
        <v>10</v>
      </c>
      <c r="AI44" s="73"/>
      <c r="AJ44" s="72" t="s">
        <v>10</v>
      </c>
      <c r="AK44" s="73"/>
      <c r="AL44" s="72" t="s">
        <v>10</v>
      </c>
      <c r="AM44" s="73"/>
      <c r="AN44" s="72" t="s">
        <v>10</v>
      </c>
      <c r="AO44" s="73"/>
      <c r="AP44" s="72" t="s">
        <v>10</v>
      </c>
      <c r="AQ44" s="73"/>
      <c r="AR44" s="72" t="s">
        <v>10</v>
      </c>
      <c r="AS44" s="73"/>
    </row>
    <row r="45" spans="1:45" ht="12" customHeight="1" x14ac:dyDescent="0.25">
      <c r="B45" s="70" t="s">
        <v>24</v>
      </c>
      <c r="C45" s="71" t="s">
        <v>9</v>
      </c>
      <c r="D45" s="72" t="s">
        <v>10</v>
      </c>
      <c r="E45" s="73"/>
      <c r="F45" s="72" t="s">
        <v>10</v>
      </c>
      <c r="G45" s="73"/>
      <c r="H45" s="72" t="s">
        <v>10</v>
      </c>
      <c r="I45" s="73"/>
      <c r="J45" s="72" t="s">
        <v>10</v>
      </c>
      <c r="K45" s="73"/>
      <c r="L45" s="72" t="s">
        <v>10</v>
      </c>
      <c r="M45" s="73"/>
      <c r="N45" s="72" t="s">
        <v>10</v>
      </c>
      <c r="O45" s="73"/>
      <c r="P45" s="72" t="s">
        <v>10</v>
      </c>
      <c r="Q45" s="73"/>
      <c r="R45" s="72" t="s">
        <v>10</v>
      </c>
      <c r="S45" s="73"/>
      <c r="T45" s="72" t="s">
        <v>10</v>
      </c>
      <c r="U45" s="73"/>
      <c r="V45" s="72" t="s">
        <v>10</v>
      </c>
      <c r="W45" s="73"/>
      <c r="X45" s="72">
        <v>0.3635679466734334</v>
      </c>
      <c r="Y45" s="73"/>
      <c r="Z45" s="72">
        <v>0.58582662137715547</v>
      </c>
      <c r="AA45" s="73"/>
      <c r="AB45" s="72">
        <v>0.62617141948716837</v>
      </c>
      <c r="AC45" s="73"/>
      <c r="AD45" s="72">
        <v>0.50879254925270156</v>
      </c>
      <c r="AE45" s="73"/>
      <c r="AF45" s="72">
        <v>0.55769153347227618</v>
      </c>
      <c r="AG45" s="73"/>
      <c r="AH45" s="72">
        <v>0.51792168033317021</v>
      </c>
      <c r="AI45" s="73"/>
      <c r="AJ45" s="72" t="s">
        <v>10</v>
      </c>
      <c r="AK45" s="73"/>
      <c r="AL45" s="72" t="s">
        <v>10</v>
      </c>
      <c r="AM45" s="73"/>
      <c r="AN45" s="72" t="s">
        <v>10</v>
      </c>
      <c r="AO45" s="73"/>
      <c r="AP45" s="72" t="s">
        <v>10</v>
      </c>
      <c r="AQ45" s="73"/>
      <c r="AR45" s="72" t="s">
        <v>10</v>
      </c>
      <c r="AS45" s="73"/>
    </row>
    <row r="46" spans="1:45" ht="12" customHeight="1" x14ac:dyDescent="0.25">
      <c r="B46" s="70" t="s">
        <v>25</v>
      </c>
      <c r="C46" s="71" t="s">
        <v>9</v>
      </c>
      <c r="D46" s="72" t="s">
        <v>10</v>
      </c>
      <c r="E46" s="73"/>
      <c r="F46" s="72" t="s">
        <v>10</v>
      </c>
      <c r="G46" s="73"/>
      <c r="H46" s="72" t="s">
        <v>10</v>
      </c>
      <c r="I46" s="73"/>
      <c r="J46" s="72" t="s">
        <v>10</v>
      </c>
      <c r="K46" s="73"/>
      <c r="L46" s="72" t="s">
        <v>10</v>
      </c>
      <c r="M46" s="73"/>
      <c r="N46" s="72" t="s">
        <v>10</v>
      </c>
      <c r="O46" s="73"/>
      <c r="P46" s="72">
        <v>0.15612123610298553</v>
      </c>
      <c r="Q46" s="73"/>
      <c r="R46" s="72">
        <v>0.15886453284372595</v>
      </c>
      <c r="S46" s="73"/>
      <c r="T46" s="72">
        <v>0.15471640097513673</v>
      </c>
      <c r="U46" s="73"/>
      <c r="V46" s="72">
        <v>0.16632010347451925</v>
      </c>
      <c r="W46" s="73"/>
      <c r="X46" s="72">
        <v>0.18524179561526716</v>
      </c>
      <c r="Y46" s="73"/>
      <c r="Z46" s="72">
        <v>0.20789665213320246</v>
      </c>
      <c r="AA46" s="73"/>
      <c r="AB46" s="72">
        <v>0.1809918034970199</v>
      </c>
      <c r="AC46" s="73"/>
      <c r="AD46" s="72">
        <v>0.18130147904412891</v>
      </c>
      <c r="AE46" s="73"/>
      <c r="AF46" s="72">
        <v>0.19051163333906279</v>
      </c>
      <c r="AG46" s="73"/>
      <c r="AH46" s="72">
        <v>0.18724597202106735</v>
      </c>
      <c r="AI46" s="73"/>
      <c r="AJ46" s="72" t="s">
        <v>10</v>
      </c>
      <c r="AK46" s="73"/>
      <c r="AL46" s="72" t="s">
        <v>10</v>
      </c>
      <c r="AM46" s="73"/>
      <c r="AN46" s="72" t="s">
        <v>10</v>
      </c>
      <c r="AO46" s="73"/>
      <c r="AP46" s="72" t="s">
        <v>10</v>
      </c>
      <c r="AQ46" s="73"/>
      <c r="AR46" s="72" t="s">
        <v>10</v>
      </c>
      <c r="AS46" s="73"/>
    </row>
    <row r="47" spans="1:45" ht="12" customHeight="1" x14ac:dyDescent="0.25">
      <c r="B47" s="76" t="s">
        <v>26</v>
      </c>
      <c r="C47" s="1" t="s">
        <v>9</v>
      </c>
      <c r="D47" s="77" t="s">
        <v>10</v>
      </c>
      <c r="F47" s="77" t="s">
        <v>10</v>
      </c>
      <c r="H47" s="77">
        <v>260.97898922022739</v>
      </c>
      <c r="I47" s="3"/>
      <c r="J47" s="77">
        <v>261.35057853832006</v>
      </c>
      <c r="K47" s="3"/>
      <c r="L47" s="77">
        <v>248.25369202814321</v>
      </c>
      <c r="M47" s="3"/>
      <c r="N47" s="77">
        <v>254.90165203644193</v>
      </c>
      <c r="O47" s="3"/>
      <c r="P47" s="77">
        <v>205.4254138808526</v>
      </c>
      <c r="R47" s="77">
        <v>232.25795055925983</v>
      </c>
      <c r="T47" s="77">
        <v>240.78421277261387</v>
      </c>
      <c r="U47" s="3"/>
      <c r="V47" s="77">
        <v>277.56593276257081</v>
      </c>
      <c r="W47" s="3"/>
      <c r="X47" s="77">
        <v>232.88932301227149</v>
      </c>
      <c r="Y47" s="3"/>
      <c r="Z47" s="77">
        <v>268.44933039680882</v>
      </c>
      <c r="AA47" s="3"/>
      <c r="AB47" s="77">
        <v>247.28678039546907</v>
      </c>
      <c r="AC47" s="3"/>
      <c r="AD47" s="77">
        <v>243.15686387319317</v>
      </c>
      <c r="AE47" s="3"/>
      <c r="AF47" s="77">
        <v>302.21599825039874</v>
      </c>
      <c r="AG47" s="3"/>
      <c r="AH47" s="77">
        <v>314.86509373864118</v>
      </c>
      <c r="AI47" s="3"/>
      <c r="AJ47" s="77">
        <v>345.56089329565265</v>
      </c>
      <c r="AK47" s="3"/>
      <c r="AL47" s="77">
        <v>739.38435190662949</v>
      </c>
      <c r="AM47" s="3">
        <v>8</v>
      </c>
      <c r="AN47" s="77">
        <v>739.15630415704709</v>
      </c>
      <c r="AO47" s="3"/>
      <c r="AP47" s="77" t="s">
        <v>10</v>
      </c>
      <c r="AQ47" s="3"/>
      <c r="AR47" s="77" t="s">
        <v>10</v>
      </c>
      <c r="AS47" s="3"/>
    </row>
    <row r="48" spans="1:45" ht="31.95" customHeight="1" x14ac:dyDescent="0.25">
      <c r="B48" s="76" t="s">
        <v>27</v>
      </c>
      <c r="C48" s="1" t="s">
        <v>9</v>
      </c>
      <c r="D48" s="77" t="s">
        <v>10</v>
      </c>
      <c r="F48" s="77">
        <v>21.024692197691802</v>
      </c>
      <c r="H48" s="77">
        <v>17.356841848251737</v>
      </c>
      <c r="I48" s="3"/>
      <c r="J48" s="77">
        <v>17.548051783002794</v>
      </c>
      <c r="K48" s="3"/>
      <c r="L48" s="77">
        <v>13.617433948788689</v>
      </c>
      <c r="M48" s="3"/>
      <c r="N48" s="77">
        <v>16.188324928000775</v>
      </c>
      <c r="O48" s="3"/>
      <c r="P48" s="77">
        <v>20.694573639209324</v>
      </c>
      <c r="R48" s="77">
        <v>17.484118029478786</v>
      </c>
      <c r="T48" s="77">
        <v>14.585951261893687</v>
      </c>
      <c r="U48" s="3"/>
      <c r="V48" s="77">
        <v>13.492955250574507</v>
      </c>
      <c r="W48" s="3"/>
      <c r="X48" s="77">
        <v>10.864198657026325</v>
      </c>
      <c r="Y48" s="3"/>
      <c r="Z48" s="77">
        <v>10.765737121681404</v>
      </c>
      <c r="AA48" s="3"/>
      <c r="AB48" s="77">
        <v>13.51648316431339</v>
      </c>
      <c r="AC48" s="3"/>
      <c r="AD48" s="77">
        <v>13.921370889079332</v>
      </c>
      <c r="AE48" s="3"/>
      <c r="AF48" s="77">
        <v>13.090014596638101</v>
      </c>
      <c r="AG48" s="3"/>
      <c r="AH48" s="77">
        <v>12.657494147767908</v>
      </c>
      <c r="AI48" s="3"/>
      <c r="AJ48" s="77" t="s">
        <v>10</v>
      </c>
      <c r="AK48" s="3"/>
      <c r="AL48" s="77" t="s">
        <v>10</v>
      </c>
      <c r="AM48" s="3"/>
      <c r="AN48" s="77" t="s">
        <v>10</v>
      </c>
      <c r="AO48" s="3"/>
      <c r="AP48" s="77" t="s">
        <v>10</v>
      </c>
      <c r="AQ48" s="3"/>
      <c r="AR48" s="77" t="s">
        <v>10</v>
      </c>
      <c r="AS48" s="3"/>
    </row>
    <row r="49" spans="2:45" ht="26.4" customHeight="1" x14ac:dyDescent="0.25">
      <c r="B49" s="76" t="s">
        <v>28</v>
      </c>
      <c r="C49" s="1" t="s">
        <v>9</v>
      </c>
      <c r="D49" s="77" t="s">
        <v>10</v>
      </c>
      <c r="F49" s="77" t="s">
        <v>10</v>
      </c>
      <c r="H49" s="77" t="s">
        <v>10</v>
      </c>
      <c r="I49" s="3"/>
      <c r="J49" s="77">
        <v>0.37989420596338452</v>
      </c>
      <c r="K49" s="3">
        <v>9</v>
      </c>
      <c r="L49" s="77">
        <v>0.34903435488824247</v>
      </c>
      <c r="M49" s="3">
        <v>9</v>
      </c>
      <c r="N49" s="77">
        <v>0.35242072880065223</v>
      </c>
      <c r="O49" s="3">
        <v>9</v>
      </c>
      <c r="P49" s="77">
        <v>0.37672755626243448</v>
      </c>
      <c r="Q49" s="3">
        <v>9</v>
      </c>
      <c r="R49" s="77">
        <v>0.40756951189941559</v>
      </c>
      <c r="S49" s="3">
        <v>9</v>
      </c>
      <c r="T49" s="77">
        <v>0.46930852766407921</v>
      </c>
      <c r="U49" s="3">
        <v>9</v>
      </c>
      <c r="V49" s="77">
        <v>0.52822880974551845</v>
      </c>
      <c r="W49" s="3">
        <v>9</v>
      </c>
      <c r="X49" s="77">
        <v>0.52221040008255726</v>
      </c>
      <c r="Y49" s="3">
        <v>9</v>
      </c>
      <c r="Z49" s="77">
        <v>0.52650498372620957</v>
      </c>
      <c r="AA49" s="3">
        <v>9</v>
      </c>
      <c r="AB49" s="77">
        <v>0.57639780903201798</v>
      </c>
      <c r="AC49" s="3">
        <v>9</v>
      </c>
      <c r="AD49" s="77">
        <v>0.56442535711712549</v>
      </c>
      <c r="AE49" s="3">
        <v>9</v>
      </c>
      <c r="AF49" s="77">
        <v>0.76818568676889842</v>
      </c>
      <c r="AG49" s="3">
        <v>9</v>
      </c>
      <c r="AH49" s="77">
        <v>1.017309936178473</v>
      </c>
      <c r="AI49" s="3">
        <v>9</v>
      </c>
      <c r="AJ49" s="77" t="s">
        <v>10</v>
      </c>
      <c r="AK49" s="3"/>
      <c r="AL49" s="77" t="s">
        <v>10</v>
      </c>
      <c r="AM49" s="3"/>
      <c r="AN49" s="77" t="s">
        <v>10</v>
      </c>
      <c r="AO49" s="3"/>
      <c r="AP49" s="77" t="s">
        <v>10</v>
      </c>
      <c r="AQ49" s="3"/>
      <c r="AR49" s="77" t="s">
        <v>10</v>
      </c>
      <c r="AS49" s="3"/>
    </row>
    <row r="50" spans="2:45" ht="13.2" x14ac:dyDescent="0.25">
      <c r="B50" s="76" t="s">
        <v>29</v>
      </c>
      <c r="C50" s="1" t="s">
        <v>9</v>
      </c>
      <c r="D50" s="77" t="s">
        <v>10</v>
      </c>
      <c r="F50" s="77" t="s">
        <v>10</v>
      </c>
      <c r="H50" s="77" t="s">
        <v>10</v>
      </c>
      <c r="I50" s="3"/>
      <c r="J50" s="77" t="s">
        <v>10</v>
      </c>
      <c r="K50" s="3"/>
      <c r="L50" s="77" t="s">
        <v>10</v>
      </c>
      <c r="M50" s="3"/>
      <c r="N50" s="77" t="s">
        <v>10</v>
      </c>
      <c r="O50" s="3"/>
      <c r="P50" s="77" t="s">
        <v>10</v>
      </c>
      <c r="R50" s="77" t="s">
        <v>10</v>
      </c>
      <c r="T50" s="77" t="s">
        <v>10</v>
      </c>
      <c r="U50" s="3"/>
      <c r="V50" s="77" t="s">
        <v>10</v>
      </c>
      <c r="W50" s="3"/>
      <c r="X50" s="77" t="s">
        <v>10</v>
      </c>
      <c r="Y50" s="3"/>
      <c r="Z50" s="77" t="s">
        <v>10</v>
      </c>
      <c r="AA50" s="3"/>
      <c r="AB50" s="77" t="s">
        <v>10</v>
      </c>
      <c r="AC50" s="3"/>
      <c r="AD50" s="77">
        <v>92.520360240442514</v>
      </c>
      <c r="AE50" s="3" t="s">
        <v>30</v>
      </c>
      <c r="AF50" s="77">
        <v>100.07543308557952</v>
      </c>
      <c r="AG50" s="3"/>
      <c r="AH50" s="77">
        <v>174.2338106587338</v>
      </c>
      <c r="AI50" s="3">
        <v>11</v>
      </c>
      <c r="AJ50" s="77">
        <v>149.94170098352339</v>
      </c>
      <c r="AK50" s="3">
        <v>11</v>
      </c>
      <c r="AL50" s="77">
        <v>195.1420954216384</v>
      </c>
      <c r="AM50" s="3">
        <v>11</v>
      </c>
      <c r="AN50" s="77">
        <v>221.99384266224388</v>
      </c>
      <c r="AO50" s="3">
        <v>11</v>
      </c>
      <c r="AP50" s="77" t="s">
        <v>10</v>
      </c>
      <c r="AQ50" s="3"/>
      <c r="AR50" s="77" t="s">
        <v>10</v>
      </c>
      <c r="AS50" s="3"/>
    </row>
    <row r="51" spans="2:45" ht="13.2" x14ac:dyDescent="0.25">
      <c r="B51" s="76" t="s">
        <v>31</v>
      </c>
      <c r="C51" s="1" t="s">
        <v>12</v>
      </c>
      <c r="D51" s="77" t="s">
        <v>10</v>
      </c>
      <c r="F51" s="77" t="s">
        <v>10</v>
      </c>
      <c r="H51" s="77" t="s">
        <v>10</v>
      </c>
      <c r="I51" s="3"/>
      <c r="J51" s="77" t="s">
        <v>10</v>
      </c>
      <c r="K51" s="3"/>
      <c r="L51" s="77" t="s">
        <v>10</v>
      </c>
      <c r="M51" s="3"/>
      <c r="N51" s="77" t="s">
        <v>10</v>
      </c>
      <c r="O51" s="3"/>
      <c r="P51" s="77" t="s">
        <v>10</v>
      </c>
      <c r="R51" s="77" t="s">
        <v>10</v>
      </c>
      <c r="T51" s="77" t="s">
        <v>10</v>
      </c>
      <c r="U51" s="3"/>
      <c r="V51" s="77" t="s">
        <v>10</v>
      </c>
      <c r="W51" s="3"/>
      <c r="X51" s="77">
        <v>11.094498989824608</v>
      </c>
      <c r="Y51" s="3"/>
      <c r="Z51" s="77" t="s">
        <v>10</v>
      </c>
      <c r="AA51" s="3"/>
      <c r="AB51" s="77">
        <v>75.073533735560503</v>
      </c>
      <c r="AC51" s="3"/>
      <c r="AD51" s="77" t="s">
        <v>10</v>
      </c>
      <c r="AE51" s="3"/>
      <c r="AF51" s="77">
        <v>21.268065040300119</v>
      </c>
      <c r="AG51" s="3"/>
      <c r="AH51" s="77" t="s">
        <v>10</v>
      </c>
      <c r="AI51" s="3"/>
      <c r="AJ51" s="77">
        <v>6.905457770089078</v>
      </c>
      <c r="AK51" s="3"/>
      <c r="AL51" s="77" t="s">
        <v>10</v>
      </c>
      <c r="AM51" s="3"/>
      <c r="AN51" s="77">
        <v>11.620590714546701</v>
      </c>
      <c r="AO51" s="3"/>
      <c r="AP51" s="77" t="s">
        <v>10</v>
      </c>
      <c r="AQ51" s="3"/>
      <c r="AR51" s="77">
        <v>12.361768835321159</v>
      </c>
      <c r="AS51" s="3"/>
    </row>
    <row r="52" spans="2:45" ht="12" customHeight="1" x14ac:dyDescent="0.25">
      <c r="B52" s="70" t="s">
        <v>32</v>
      </c>
      <c r="C52" s="71" t="s">
        <v>9</v>
      </c>
      <c r="D52" s="72" t="s">
        <v>10</v>
      </c>
      <c r="E52" s="73"/>
      <c r="F52" s="72" t="s">
        <v>10</v>
      </c>
      <c r="G52" s="73"/>
      <c r="H52" s="72" t="s">
        <v>10</v>
      </c>
      <c r="I52" s="73"/>
      <c r="J52" s="72" t="s">
        <v>10</v>
      </c>
      <c r="K52" s="73"/>
      <c r="L52" s="72" t="s">
        <v>10</v>
      </c>
      <c r="M52" s="73"/>
      <c r="N52" s="72">
        <v>121.51191953227146</v>
      </c>
      <c r="O52" s="73"/>
      <c r="P52" s="72">
        <v>147.29948026913533</v>
      </c>
      <c r="Q52" s="73"/>
      <c r="R52" s="72">
        <v>131.16789880738591</v>
      </c>
      <c r="S52" s="73"/>
      <c r="T52" s="72">
        <v>75.617445457321253</v>
      </c>
      <c r="U52" s="73"/>
      <c r="V52" s="72">
        <v>81.411553650614991</v>
      </c>
      <c r="W52" s="73"/>
      <c r="X52" s="72">
        <v>77.477193657390643</v>
      </c>
      <c r="Y52" s="73"/>
      <c r="Z52" s="72">
        <v>115.05100849852403</v>
      </c>
      <c r="AA52" s="73"/>
      <c r="AB52" s="72">
        <v>148.47406657518246</v>
      </c>
      <c r="AC52" s="73"/>
      <c r="AD52" s="72">
        <v>162.76608682700024</v>
      </c>
      <c r="AE52" s="78"/>
      <c r="AF52" s="72" t="s">
        <v>10</v>
      </c>
      <c r="AG52" s="73"/>
      <c r="AH52" s="72" t="s">
        <v>10</v>
      </c>
      <c r="AI52" s="73"/>
      <c r="AJ52" s="72">
        <v>69.481602027719205</v>
      </c>
      <c r="AK52" s="73"/>
      <c r="AL52" s="72">
        <v>51.194496671623007</v>
      </c>
      <c r="AM52" s="73"/>
      <c r="AN52" s="72">
        <v>56.241562014417809</v>
      </c>
      <c r="AO52" s="73"/>
      <c r="AP52" s="72" t="s">
        <v>10</v>
      </c>
      <c r="AQ52" s="73"/>
      <c r="AR52" s="72" t="s">
        <v>10</v>
      </c>
      <c r="AS52" s="73"/>
    </row>
    <row r="53" spans="2:45" ht="12" customHeight="1" x14ac:dyDescent="0.25">
      <c r="B53" s="70" t="s">
        <v>33</v>
      </c>
      <c r="C53" s="71" t="s">
        <v>12</v>
      </c>
      <c r="D53" s="72" t="s">
        <v>10</v>
      </c>
      <c r="E53" s="73"/>
      <c r="F53" s="72" t="s">
        <v>10</v>
      </c>
      <c r="G53" s="73"/>
      <c r="H53" s="72" t="s">
        <v>10</v>
      </c>
      <c r="I53" s="73"/>
      <c r="J53" s="72" t="s">
        <v>10</v>
      </c>
      <c r="K53" s="73"/>
      <c r="L53" s="72" t="s">
        <v>10</v>
      </c>
      <c r="M53" s="73"/>
      <c r="N53" s="72" t="s">
        <v>10</v>
      </c>
      <c r="O53" s="73"/>
      <c r="P53" s="72" t="s">
        <v>10</v>
      </c>
      <c r="Q53" s="73"/>
      <c r="R53" s="72" t="s">
        <v>10</v>
      </c>
      <c r="S53" s="73"/>
      <c r="T53" s="72" t="s">
        <v>10</v>
      </c>
      <c r="U53" s="73"/>
      <c r="V53" s="72" t="s">
        <v>10</v>
      </c>
      <c r="W53" s="73"/>
      <c r="X53" s="72">
        <v>20.582386876707023</v>
      </c>
      <c r="Y53" s="73"/>
      <c r="Z53" s="72" t="s">
        <v>10</v>
      </c>
      <c r="AA53" s="73"/>
      <c r="AB53" s="72">
        <v>3.1174320344308888</v>
      </c>
      <c r="AC53" s="73"/>
      <c r="AD53" s="72" t="s">
        <v>10</v>
      </c>
      <c r="AE53" s="73"/>
      <c r="AF53" s="72">
        <v>4.3284245342658147</v>
      </c>
      <c r="AG53" s="73"/>
      <c r="AH53" s="72" t="s">
        <v>10</v>
      </c>
      <c r="AI53" s="73"/>
      <c r="AJ53" s="72">
        <v>6.7215412688149918</v>
      </c>
      <c r="AK53" s="73"/>
      <c r="AL53" s="72" t="s">
        <v>10</v>
      </c>
      <c r="AM53" s="73"/>
      <c r="AN53" s="72">
        <v>5.5861732570703797</v>
      </c>
      <c r="AO53" s="73"/>
      <c r="AP53" s="72" t="s">
        <v>10</v>
      </c>
      <c r="AQ53" s="73"/>
      <c r="AR53" s="72">
        <v>30.703046043501043</v>
      </c>
      <c r="AS53" s="73"/>
    </row>
    <row r="54" spans="2:45" ht="12" customHeight="1" x14ac:dyDescent="0.25">
      <c r="B54" s="70" t="s">
        <v>34</v>
      </c>
      <c r="C54" s="71" t="s">
        <v>12</v>
      </c>
      <c r="D54" s="72" t="s">
        <v>10</v>
      </c>
      <c r="E54" s="73"/>
      <c r="F54" s="72" t="s">
        <v>10</v>
      </c>
      <c r="G54" s="73"/>
      <c r="H54" s="72" t="s">
        <v>10</v>
      </c>
      <c r="I54" s="73"/>
      <c r="J54" s="72" t="s">
        <v>10</v>
      </c>
      <c r="K54" s="73"/>
      <c r="L54" s="72" t="s">
        <v>10</v>
      </c>
      <c r="M54" s="73"/>
      <c r="N54" s="72" t="s">
        <v>10</v>
      </c>
      <c r="O54" s="73"/>
      <c r="P54" s="72" t="s">
        <v>10</v>
      </c>
      <c r="Q54" s="73"/>
      <c r="R54" s="72" t="s">
        <v>10</v>
      </c>
      <c r="S54" s="73"/>
      <c r="T54" s="72" t="s">
        <v>10</v>
      </c>
      <c r="U54" s="73"/>
      <c r="V54" s="72" t="s">
        <v>10</v>
      </c>
      <c r="W54" s="73"/>
      <c r="X54" s="72">
        <v>20561.976537504441</v>
      </c>
      <c r="Y54" s="73"/>
      <c r="Z54" s="72" t="s">
        <v>10</v>
      </c>
      <c r="AA54" s="73"/>
      <c r="AB54" s="72">
        <v>18490.309803366814</v>
      </c>
      <c r="AC54" s="73"/>
      <c r="AD54" s="72" t="s">
        <v>10</v>
      </c>
      <c r="AE54" s="73"/>
      <c r="AF54" s="72">
        <v>21310.308827471395</v>
      </c>
      <c r="AG54" s="73"/>
      <c r="AH54" s="72" t="s">
        <v>10</v>
      </c>
      <c r="AI54" s="73"/>
      <c r="AJ54" s="72">
        <v>19150.224120730116</v>
      </c>
      <c r="AK54" s="73"/>
      <c r="AL54" s="72" t="s">
        <v>10</v>
      </c>
      <c r="AM54" s="73"/>
      <c r="AN54" s="72">
        <v>20663.751133430982</v>
      </c>
      <c r="AO54" s="73"/>
      <c r="AP54" s="72" t="s">
        <v>10</v>
      </c>
      <c r="AQ54" s="73"/>
      <c r="AR54" s="72">
        <v>16067.541228349068</v>
      </c>
      <c r="AS54" s="73"/>
    </row>
    <row r="55" spans="2:45" ht="12" customHeight="1" x14ac:dyDescent="0.25">
      <c r="B55" s="70" t="s">
        <v>35</v>
      </c>
      <c r="C55" s="71" t="s">
        <v>12</v>
      </c>
      <c r="D55" s="72" t="s">
        <v>10</v>
      </c>
      <c r="E55" s="73"/>
      <c r="F55" s="72" t="s">
        <v>10</v>
      </c>
      <c r="G55" s="73"/>
      <c r="H55" s="72" t="s">
        <v>10</v>
      </c>
      <c r="I55" s="73"/>
      <c r="J55" s="72" t="s">
        <v>10</v>
      </c>
      <c r="K55" s="73"/>
      <c r="L55" s="72" t="s">
        <v>10</v>
      </c>
      <c r="M55" s="73"/>
      <c r="N55" s="72" t="s">
        <v>10</v>
      </c>
      <c r="O55" s="73"/>
      <c r="P55" s="72" t="s">
        <v>10</v>
      </c>
      <c r="Q55" s="73"/>
      <c r="R55" s="72" t="s">
        <v>10</v>
      </c>
      <c r="S55" s="73"/>
      <c r="T55" s="72" t="s">
        <v>10</v>
      </c>
      <c r="U55" s="73"/>
      <c r="V55" s="72" t="s">
        <v>10</v>
      </c>
      <c r="W55" s="73"/>
      <c r="X55" s="72">
        <v>23.662501864408725</v>
      </c>
      <c r="Y55" s="73"/>
      <c r="Z55" s="72" t="s">
        <v>10</v>
      </c>
      <c r="AA55" s="73"/>
      <c r="AB55" s="72">
        <v>26.697137424118434</v>
      </c>
      <c r="AC55" s="73"/>
      <c r="AD55" s="72" t="s">
        <v>10</v>
      </c>
      <c r="AE55" s="73"/>
      <c r="AF55" s="72">
        <v>29.046069935491015</v>
      </c>
      <c r="AG55" s="73"/>
      <c r="AH55" s="72" t="s">
        <v>10</v>
      </c>
      <c r="AI55" s="73"/>
      <c r="AJ55" s="72">
        <v>82.010060870354749</v>
      </c>
      <c r="AK55" s="73"/>
      <c r="AL55" s="72" t="s">
        <v>10</v>
      </c>
      <c r="AM55" s="73"/>
      <c r="AN55" s="72">
        <v>77.353386392146618</v>
      </c>
      <c r="AO55" s="73"/>
      <c r="AP55" s="72" t="s">
        <v>10</v>
      </c>
      <c r="AQ55" s="73"/>
      <c r="AR55" s="72">
        <v>108.05527740950151</v>
      </c>
      <c r="AS55" s="73"/>
    </row>
    <row r="56" spans="2:45" ht="12" customHeight="1" x14ac:dyDescent="0.25">
      <c r="B56" s="70" t="s">
        <v>36</v>
      </c>
      <c r="C56" s="71" t="s">
        <v>9</v>
      </c>
      <c r="D56" s="72" t="s">
        <v>10</v>
      </c>
      <c r="E56" s="73"/>
      <c r="F56" s="72" t="s">
        <v>10</v>
      </c>
      <c r="G56" s="73"/>
      <c r="H56" s="72" t="s">
        <v>10</v>
      </c>
      <c r="I56" s="73"/>
      <c r="J56" s="72" t="s">
        <v>10</v>
      </c>
      <c r="K56" s="73"/>
      <c r="L56" s="72" t="s">
        <v>10</v>
      </c>
      <c r="M56" s="73"/>
      <c r="N56" s="72" t="s">
        <v>10</v>
      </c>
      <c r="O56" s="73"/>
      <c r="P56" s="72" t="s">
        <v>10</v>
      </c>
      <c r="Q56" s="73"/>
      <c r="R56" s="72" t="s">
        <v>10</v>
      </c>
      <c r="S56" s="73"/>
      <c r="T56" s="72">
        <v>0.45344914246041362</v>
      </c>
      <c r="U56" s="73"/>
      <c r="V56" s="72" t="s">
        <v>10</v>
      </c>
      <c r="W56" s="73"/>
      <c r="X56" s="72" t="s">
        <v>10</v>
      </c>
      <c r="Y56" s="75"/>
      <c r="Z56" s="72" t="s">
        <v>10</v>
      </c>
      <c r="AA56" s="75"/>
      <c r="AB56" s="72" t="s">
        <v>10</v>
      </c>
      <c r="AC56" s="75"/>
      <c r="AD56" s="72" t="s">
        <v>10</v>
      </c>
      <c r="AE56" s="73"/>
      <c r="AF56" s="72" t="s">
        <v>10</v>
      </c>
      <c r="AG56" s="73"/>
      <c r="AH56" s="72" t="s">
        <v>10</v>
      </c>
      <c r="AI56" s="75"/>
      <c r="AJ56" s="72" t="s">
        <v>10</v>
      </c>
      <c r="AK56" s="75"/>
      <c r="AL56" s="72" t="s">
        <v>10</v>
      </c>
      <c r="AM56" s="75"/>
      <c r="AN56" s="72" t="s">
        <v>10</v>
      </c>
      <c r="AO56" s="75"/>
      <c r="AP56" s="72" t="s">
        <v>10</v>
      </c>
      <c r="AQ56" s="75"/>
      <c r="AR56" s="72" t="s">
        <v>10</v>
      </c>
      <c r="AS56" s="73"/>
    </row>
    <row r="57" spans="2:45" ht="12" customHeight="1" x14ac:dyDescent="0.25">
      <c r="B57" s="76" t="s">
        <v>37</v>
      </c>
      <c r="C57" s="1" t="s">
        <v>9</v>
      </c>
      <c r="D57" s="77" t="s">
        <v>10</v>
      </c>
      <c r="F57" s="77" t="s">
        <v>10</v>
      </c>
      <c r="H57" s="77" t="s">
        <v>10</v>
      </c>
      <c r="I57" s="3"/>
      <c r="J57" s="77" t="s">
        <v>10</v>
      </c>
      <c r="K57" s="3"/>
      <c r="L57" s="77" t="s">
        <v>10</v>
      </c>
      <c r="M57" s="3"/>
      <c r="N57" s="77" t="s">
        <v>10</v>
      </c>
      <c r="O57" s="3"/>
      <c r="P57" s="77">
        <v>16.58636116188562</v>
      </c>
      <c r="R57" s="77">
        <v>20.545265383893366</v>
      </c>
      <c r="T57" s="77">
        <v>23.366967707001766</v>
      </c>
      <c r="U57" s="3"/>
      <c r="V57" s="77">
        <v>24.037937780505583</v>
      </c>
      <c r="W57" s="3"/>
      <c r="X57" s="77">
        <v>30.464871571946521</v>
      </c>
      <c r="Y57" s="2"/>
      <c r="Z57" s="77">
        <v>37.520051967380098</v>
      </c>
      <c r="AA57" s="2"/>
      <c r="AB57" s="77">
        <v>27.836934644742339</v>
      </c>
      <c r="AC57" s="2"/>
      <c r="AD57" s="77">
        <v>37.384297793313443</v>
      </c>
      <c r="AE57" s="2"/>
      <c r="AF57" s="77">
        <v>36.47079412213008</v>
      </c>
      <c r="AG57" s="2"/>
      <c r="AH57" s="77" t="s">
        <v>10</v>
      </c>
      <c r="AI57" s="2"/>
      <c r="AJ57" s="77" t="s">
        <v>10</v>
      </c>
      <c r="AK57" s="2"/>
      <c r="AL57" s="77" t="s">
        <v>10</v>
      </c>
      <c r="AM57" s="2"/>
      <c r="AN57" s="77" t="s">
        <v>10</v>
      </c>
      <c r="AO57" s="2"/>
      <c r="AP57" s="77" t="s">
        <v>10</v>
      </c>
      <c r="AQ57" s="2"/>
      <c r="AR57" s="77" t="s">
        <v>10</v>
      </c>
      <c r="AS57" s="3"/>
    </row>
    <row r="58" spans="2:45" ht="13.2" customHeight="1" x14ac:dyDescent="0.25">
      <c r="B58" s="76" t="s">
        <v>38</v>
      </c>
      <c r="C58" s="1" t="s">
        <v>12</v>
      </c>
      <c r="D58" s="77" t="s">
        <v>10</v>
      </c>
      <c r="F58" s="77" t="s">
        <v>10</v>
      </c>
      <c r="H58" s="77" t="s">
        <v>10</v>
      </c>
      <c r="I58" s="3"/>
      <c r="J58" s="77" t="s">
        <v>10</v>
      </c>
      <c r="K58" s="3"/>
      <c r="L58" s="77" t="s">
        <v>10</v>
      </c>
      <c r="M58" s="3"/>
      <c r="N58" s="77" t="s">
        <v>10</v>
      </c>
      <c r="O58" s="3"/>
      <c r="P58" s="77" t="s">
        <v>10</v>
      </c>
      <c r="R58" s="77" t="s">
        <v>10</v>
      </c>
      <c r="T58" s="77" t="s">
        <v>10</v>
      </c>
      <c r="U58" s="3"/>
      <c r="V58" s="77" t="s">
        <v>10</v>
      </c>
      <c r="W58" s="3"/>
      <c r="X58" s="77">
        <v>120.49673329942526</v>
      </c>
      <c r="Y58" s="3"/>
      <c r="Z58" s="77" t="s">
        <v>10</v>
      </c>
      <c r="AA58" s="3"/>
      <c r="AB58" s="77">
        <v>107.43080614960648</v>
      </c>
      <c r="AC58" s="3"/>
      <c r="AD58" s="77" t="s">
        <v>10</v>
      </c>
      <c r="AE58" s="3"/>
      <c r="AF58" s="77">
        <v>120.9814473160277</v>
      </c>
      <c r="AG58" s="3"/>
      <c r="AH58" s="77" t="s">
        <v>10</v>
      </c>
      <c r="AI58" s="3"/>
      <c r="AJ58" s="77">
        <v>142.33713953318758</v>
      </c>
      <c r="AK58" s="3"/>
      <c r="AL58" s="77" t="s">
        <v>10</v>
      </c>
      <c r="AM58" s="3"/>
      <c r="AN58" s="77">
        <v>144.09817356016265</v>
      </c>
      <c r="AO58" s="3"/>
      <c r="AP58" s="77" t="s">
        <v>10</v>
      </c>
      <c r="AQ58" s="3"/>
      <c r="AR58" s="77">
        <v>162.35368403382162</v>
      </c>
      <c r="AS58" s="3"/>
    </row>
    <row r="59" spans="2:45" ht="14.4" customHeight="1" x14ac:dyDescent="0.25">
      <c r="B59" s="76" t="s">
        <v>39</v>
      </c>
      <c r="C59" s="1" t="s">
        <v>12</v>
      </c>
      <c r="D59" s="77" t="s">
        <v>10</v>
      </c>
      <c r="F59" s="77" t="s">
        <v>10</v>
      </c>
      <c r="H59" s="77" t="s">
        <v>10</v>
      </c>
      <c r="I59" s="3"/>
      <c r="J59" s="77" t="s">
        <v>10</v>
      </c>
      <c r="K59" s="3"/>
      <c r="L59" s="77" t="s">
        <v>10</v>
      </c>
      <c r="M59" s="3"/>
      <c r="N59" s="77" t="s">
        <v>10</v>
      </c>
      <c r="O59" s="3"/>
      <c r="P59" s="77" t="s">
        <v>10</v>
      </c>
      <c r="R59" s="77" t="s">
        <v>10</v>
      </c>
      <c r="T59" s="77" t="s">
        <v>10</v>
      </c>
      <c r="U59" s="3"/>
      <c r="V59" s="77" t="s">
        <v>10</v>
      </c>
      <c r="W59" s="3"/>
      <c r="X59" s="77">
        <v>10995.990970746854</v>
      </c>
      <c r="Y59" s="3"/>
      <c r="Z59" s="77" t="s">
        <v>10</v>
      </c>
      <c r="AA59" s="3"/>
      <c r="AB59" s="77">
        <v>12890.79937803434</v>
      </c>
      <c r="AC59" s="3"/>
      <c r="AD59" s="77" t="s">
        <v>10</v>
      </c>
      <c r="AE59" s="3"/>
      <c r="AF59" s="77">
        <v>9742.7827669137714</v>
      </c>
      <c r="AG59" s="3"/>
      <c r="AH59" s="77" t="s">
        <v>10</v>
      </c>
      <c r="AI59" s="3"/>
      <c r="AJ59" s="77">
        <v>10947.270044269553</v>
      </c>
      <c r="AK59" s="3"/>
      <c r="AL59" s="77" t="s">
        <v>10</v>
      </c>
      <c r="AM59" s="3"/>
      <c r="AN59" s="77">
        <v>6691.3535294688809</v>
      </c>
      <c r="AO59" s="3"/>
      <c r="AP59" s="77" t="s">
        <v>10</v>
      </c>
      <c r="AQ59" s="3"/>
      <c r="AR59" s="77">
        <v>7644.1793579279911</v>
      </c>
      <c r="AS59" s="3"/>
    </row>
    <row r="60" spans="2:45" ht="14.4" customHeight="1" x14ac:dyDescent="0.25">
      <c r="B60" s="76" t="s">
        <v>40</v>
      </c>
      <c r="C60" s="1" t="s">
        <v>12</v>
      </c>
      <c r="D60" s="77" t="s">
        <v>10</v>
      </c>
      <c r="F60" s="77" t="s">
        <v>10</v>
      </c>
      <c r="H60" s="77" t="s">
        <v>10</v>
      </c>
      <c r="I60" s="3"/>
      <c r="J60" s="77" t="s">
        <v>10</v>
      </c>
      <c r="K60" s="3"/>
      <c r="L60" s="77" t="s">
        <v>10</v>
      </c>
      <c r="M60" s="3"/>
      <c r="N60" s="77" t="s">
        <v>10</v>
      </c>
      <c r="O60" s="3"/>
      <c r="P60" s="77" t="s">
        <v>10</v>
      </c>
      <c r="R60" s="77" t="s">
        <v>10</v>
      </c>
      <c r="T60" s="77" t="s">
        <v>10</v>
      </c>
      <c r="U60" s="3"/>
      <c r="V60" s="77" t="s">
        <v>10</v>
      </c>
      <c r="W60" s="3"/>
      <c r="X60" s="77">
        <v>2499.0120030931571</v>
      </c>
      <c r="Y60" s="3">
        <v>12</v>
      </c>
      <c r="Z60" s="77" t="s">
        <v>10</v>
      </c>
      <c r="AB60" s="77">
        <v>2426.9212171483287</v>
      </c>
      <c r="AC60" s="3">
        <v>12</v>
      </c>
      <c r="AD60" s="77" t="s">
        <v>10</v>
      </c>
      <c r="AF60" s="77">
        <v>2825.8990984175803</v>
      </c>
      <c r="AH60" s="77" t="s">
        <v>10</v>
      </c>
      <c r="AI60" s="3"/>
      <c r="AJ60" s="77">
        <v>2835.7723936904922</v>
      </c>
      <c r="AL60" s="77" t="s">
        <v>10</v>
      </c>
      <c r="AN60" s="77">
        <v>2629.9661735956738</v>
      </c>
      <c r="AP60" s="77" t="s">
        <v>10</v>
      </c>
      <c r="AQ60" s="3"/>
      <c r="AR60" s="77">
        <v>2307.2621910019225</v>
      </c>
      <c r="AS60" s="3"/>
    </row>
    <row r="61" spans="2:45" ht="12" customHeight="1" x14ac:dyDescent="0.25">
      <c r="B61" s="76" t="s">
        <v>41</v>
      </c>
      <c r="C61" s="1" t="s">
        <v>9</v>
      </c>
      <c r="D61" s="77" t="s">
        <v>10</v>
      </c>
      <c r="F61" s="77" t="s">
        <v>10</v>
      </c>
      <c r="H61" s="77" t="s">
        <v>10</v>
      </c>
      <c r="I61" s="3"/>
      <c r="J61" s="77" t="s">
        <v>10</v>
      </c>
      <c r="K61" s="3"/>
      <c r="L61" s="77" t="s">
        <v>10</v>
      </c>
      <c r="M61" s="3"/>
      <c r="N61" s="77" t="s">
        <v>10</v>
      </c>
      <c r="O61" s="3"/>
      <c r="P61" s="77" t="s">
        <v>10</v>
      </c>
      <c r="R61" s="77" t="s">
        <v>10</v>
      </c>
      <c r="T61" s="77" t="s">
        <v>10</v>
      </c>
      <c r="U61" s="3"/>
      <c r="V61" s="77" t="s">
        <v>10</v>
      </c>
      <c r="W61" s="3"/>
      <c r="X61" s="77" t="s">
        <v>10</v>
      </c>
      <c r="Y61" s="2"/>
      <c r="Z61" s="77" t="s">
        <v>10</v>
      </c>
      <c r="AA61" s="2"/>
      <c r="AB61" s="77">
        <v>3.9849040484453792E-2</v>
      </c>
      <c r="AC61" s="3">
        <v>13</v>
      </c>
      <c r="AD61" s="77">
        <v>2.9262435128081594E-2</v>
      </c>
      <c r="AE61" s="3">
        <v>13</v>
      </c>
      <c r="AF61" s="77" t="s">
        <v>10</v>
      </c>
      <c r="AG61" s="2"/>
      <c r="AH61" s="77" t="s">
        <v>10</v>
      </c>
      <c r="AI61" s="2"/>
      <c r="AJ61" s="77" t="s">
        <v>10</v>
      </c>
      <c r="AK61" s="2"/>
      <c r="AL61" s="77" t="s">
        <v>10</v>
      </c>
      <c r="AM61" s="2"/>
      <c r="AN61" s="77" t="s">
        <v>10</v>
      </c>
      <c r="AO61" s="2"/>
      <c r="AP61" s="77" t="s">
        <v>10</v>
      </c>
      <c r="AQ61" s="2"/>
      <c r="AR61" s="77" t="s">
        <v>10</v>
      </c>
      <c r="AS61" s="3"/>
    </row>
    <row r="62" spans="2:45" ht="12" customHeight="1" x14ac:dyDescent="0.25">
      <c r="B62" s="70" t="s">
        <v>42</v>
      </c>
      <c r="C62" s="71" t="s">
        <v>12</v>
      </c>
      <c r="D62" s="72" t="s">
        <v>10</v>
      </c>
      <c r="E62" s="73"/>
      <c r="F62" s="72" t="s">
        <v>10</v>
      </c>
      <c r="G62" s="73"/>
      <c r="H62" s="72" t="s">
        <v>10</v>
      </c>
      <c r="I62" s="73"/>
      <c r="J62" s="72" t="s">
        <v>10</v>
      </c>
      <c r="K62" s="73"/>
      <c r="L62" s="72" t="s">
        <v>10</v>
      </c>
      <c r="M62" s="73"/>
      <c r="N62" s="72" t="s">
        <v>10</v>
      </c>
      <c r="O62" s="73"/>
      <c r="P62" s="72" t="s">
        <v>10</v>
      </c>
      <c r="Q62" s="73"/>
      <c r="R62" s="72" t="s">
        <v>10</v>
      </c>
      <c r="S62" s="73"/>
      <c r="T62" s="72" t="s">
        <v>10</v>
      </c>
      <c r="U62" s="73"/>
      <c r="V62" s="72" t="s">
        <v>10</v>
      </c>
      <c r="W62" s="73"/>
      <c r="X62" s="72">
        <v>1810.3275249351927</v>
      </c>
      <c r="Y62" s="73"/>
      <c r="Z62" s="72" t="s">
        <v>10</v>
      </c>
      <c r="AA62" s="79"/>
      <c r="AB62" s="72">
        <v>1955.757918482725</v>
      </c>
      <c r="AC62" s="73"/>
      <c r="AD62" s="72" t="s">
        <v>10</v>
      </c>
      <c r="AE62" s="73"/>
      <c r="AF62" s="72">
        <v>1999.9679261908186</v>
      </c>
      <c r="AG62" s="73"/>
      <c r="AH62" s="72" t="s">
        <v>10</v>
      </c>
      <c r="AI62" s="73"/>
      <c r="AJ62" s="72">
        <v>1783.1747663992039</v>
      </c>
      <c r="AK62" s="79"/>
      <c r="AL62" s="72" t="s">
        <v>10</v>
      </c>
      <c r="AM62" s="79"/>
      <c r="AN62" s="72">
        <v>1978.8087162327711</v>
      </c>
      <c r="AO62" s="79"/>
      <c r="AP62" s="72" t="s">
        <v>10</v>
      </c>
      <c r="AQ62" s="73"/>
      <c r="AR62" s="72">
        <v>1982.8290310766231</v>
      </c>
      <c r="AS62" s="73"/>
    </row>
    <row r="63" spans="2:45" ht="12" customHeight="1" x14ac:dyDescent="0.25">
      <c r="B63" s="70" t="s">
        <v>43</v>
      </c>
      <c r="C63" s="71" t="s">
        <v>12</v>
      </c>
      <c r="D63" s="72" t="s">
        <v>10</v>
      </c>
      <c r="E63" s="73"/>
      <c r="F63" s="72" t="s">
        <v>10</v>
      </c>
      <c r="G63" s="73"/>
      <c r="H63" s="72" t="s">
        <v>10</v>
      </c>
      <c r="I63" s="73"/>
      <c r="J63" s="72" t="s">
        <v>10</v>
      </c>
      <c r="K63" s="73"/>
      <c r="L63" s="72" t="s">
        <v>10</v>
      </c>
      <c r="M63" s="73"/>
      <c r="N63" s="72" t="s">
        <v>10</v>
      </c>
      <c r="O63" s="73"/>
      <c r="P63" s="72" t="s">
        <v>10</v>
      </c>
      <c r="Q63" s="73"/>
      <c r="R63" s="72" t="s">
        <v>10</v>
      </c>
      <c r="S63" s="73"/>
      <c r="T63" s="72" t="s">
        <v>10</v>
      </c>
      <c r="U63" s="73"/>
      <c r="V63" s="72" t="s">
        <v>10</v>
      </c>
      <c r="W63" s="73"/>
      <c r="X63" s="72">
        <v>750.27459279897118</v>
      </c>
      <c r="Y63" s="73"/>
      <c r="Z63" s="72" t="s">
        <v>10</v>
      </c>
      <c r="AA63" s="73"/>
      <c r="AB63" s="72">
        <v>607.34591817350474</v>
      </c>
      <c r="AC63" s="73"/>
      <c r="AD63" s="72" t="s">
        <v>10</v>
      </c>
      <c r="AE63" s="73"/>
      <c r="AF63" s="72">
        <v>556.33632444796342</v>
      </c>
      <c r="AG63" s="73"/>
      <c r="AH63" s="72" t="s">
        <v>10</v>
      </c>
      <c r="AI63" s="73"/>
      <c r="AJ63" s="72">
        <v>638.70172627412865</v>
      </c>
      <c r="AK63" s="73"/>
      <c r="AL63" s="72" t="s">
        <v>10</v>
      </c>
      <c r="AM63" s="73"/>
      <c r="AN63" s="72">
        <v>645.10320740186341</v>
      </c>
      <c r="AO63" s="73"/>
      <c r="AP63" s="72" t="s">
        <v>10</v>
      </c>
      <c r="AQ63" s="73"/>
      <c r="AR63" s="72">
        <v>474.23514267324606</v>
      </c>
      <c r="AS63" s="73"/>
    </row>
    <row r="64" spans="2:45" ht="12" customHeight="1" x14ac:dyDescent="0.25">
      <c r="B64" s="70" t="s">
        <v>44</v>
      </c>
      <c r="C64" s="71" t="s">
        <v>9</v>
      </c>
      <c r="D64" s="72" t="s">
        <v>10</v>
      </c>
      <c r="E64" s="73"/>
      <c r="F64" s="72" t="s">
        <v>10</v>
      </c>
      <c r="G64" s="73"/>
      <c r="H64" s="72" t="s">
        <v>10</v>
      </c>
      <c r="I64" s="73"/>
      <c r="J64" s="72" t="s">
        <v>10</v>
      </c>
      <c r="K64" s="73"/>
      <c r="L64" s="72" t="s">
        <v>10</v>
      </c>
      <c r="M64" s="73"/>
      <c r="N64" s="72" t="s">
        <v>10</v>
      </c>
      <c r="O64" s="73"/>
      <c r="P64" s="72" t="s">
        <v>10</v>
      </c>
      <c r="Q64" s="73"/>
      <c r="R64" s="72" t="s">
        <v>10</v>
      </c>
      <c r="S64" s="73"/>
      <c r="T64" s="72" t="s">
        <v>10</v>
      </c>
      <c r="U64" s="73"/>
      <c r="V64" s="72" t="s">
        <v>10</v>
      </c>
      <c r="W64" s="73"/>
      <c r="X64" s="72" t="s">
        <v>10</v>
      </c>
      <c r="Y64" s="73"/>
      <c r="Z64" s="72" t="s">
        <v>10</v>
      </c>
      <c r="AA64" s="79"/>
      <c r="AB64" s="72">
        <v>1.4769937008246135</v>
      </c>
      <c r="AC64" s="73">
        <v>13</v>
      </c>
      <c r="AD64" s="72">
        <v>0.83418549738419312</v>
      </c>
      <c r="AE64" s="73">
        <v>13</v>
      </c>
      <c r="AF64" s="72" t="s">
        <v>10</v>
      </c>
      <c r="AG64" s="73"/>
      <c r="AH64" s="72" t="s">
        <v>10</v>
      </c>
      <c r="AI64" s="73"/>
      <c r="AJ64" s="72" t="s">
        <v>10</v>
      </c>
      <c r="AK64" s="79"/>
      <c r="AL64" s="72" t="s">
        <v>10</v>
      </c>
      <c r="AM64" s="79"/>
      <c r="AN64" s="72" t="s">
        <v>10</v>
      </c>
      <c r="AO64" s="79"/>
      <c r="AP64" s="72" t="s">
        <v>10</v>
      </c>
      <c r="AQ64" s="73"/>
      <c r="AR64" s="72" t="s">
        <v>10</v>
      </c>
      <c r="AS64" s="73"/>
    </row>
    <row r="65" spans="2:45" ht="12" customHeight="1" x14ac:dyDescent="0.25">
      <c r="B65" s="70" t="s">
        <v>45</v>
      </c>
      <c r="C65" s="71" t="s">
        <v>12</v>
      </c>
      <c r="D65" s="72" t="s">
        <v>10</v>
      </c>
      <c r="E65" s="73"/>
      <c r="F65" s="72" t="s">
        <v>10</v>
      </c>
      <c r="G65" s="73"/>
      <c r="H65" s="72" t="s">
        <v>10</v>
      </c>
      <c r="I65" s="73"/>
      <c r="J65" s="72" t="s">
        <v>10</v>
      </c>
      <c r="K65" s="73"/>
      <c r="L65" s="72" t="s">
        <v>10</v>
      </c>
      <c r="M65" s="73"/>
      <c r="N65" s="72" t="s">
        <v>10</v>
      </c>
      <c r="O65" s="73"/>
      <c r="P65" s="72" t="s">
        <v>10</v>
      </c>
      <c r="Q65" s="73"/>
      <c r="R65" s="72" t="s">
        <v>10</v>
      </c>
      <c r="S65" s="73"/>
      <c r="T65" s="72" t="s">
        <v>10</v>
      </c>
      <c r="U65" s="73"/>
      <c r="V65" s="72" t="s">
        <v>10</v>
      </c>
      <c r="W65" s="73"/>
      <c r="X65" s="72">
        <v>134.86846624658392</v>
      </c>
      <c r="Y65" s="73">
        <v>3</v>
      </c>
      <c r="Z65" s="72" t="s">
        <v>10</v>
      </c>
      <c r="AA65" s="79"/>
      <c r="AB65" s="72">
        <v>129.00044957260837</v>
      </c>
      <c r="AC65" s="73">
        <v>3</v>
      </c>
      <c r="AD65" s="72" t="s">
        <v>10</v>
      </c>
      <c r="AE65" s="73"/>
      <c r="AF65" s="72">
        <v>66.723020956054896</v>
      </c>
      <c r="AG65" s="73">
        <v>3</v>
      </c>
      <c r="AH65" s="72" t="s">
        <v>10</v>
      </c>
      <c r="AI65" s="73"/>
      <c r="AJ65" s="72">
        <v>53.980909734785087</v>
      </c>
      <c r="AK65" s="79"/>
      <c r="AL65" s="72" t="s">
        <v>10</v>
      </c>
      <c r="AM65" s="79"/>
      <c r="AN65" s="72">
        <v>70.317585250705577</v>
      </c>
      <c r="AO65" s="79"/>
      <c r="AP65" s="72" t="s">
        <v>10</v>
      </c>
      <c r="AQ65" s="73"/>
      <c r="AR65" s="72">
        <v>60.321713648966487</v>
      </c>
      <c r="AS65" s="73"/>
    </row>
    <row r="66" spans="2:45" ht="12" customHeight="1" x14ac:dyDescent="0.25">
      <c r="B66" s="70" t="s">
        <v>46</v>
      </c>
      <c r="C66" s="71" t="s">
        <v>12</v>
      </c>
      <c r="D66" s="72" t="s">
        <v>10</v>
      </c>
      <c r="E66" s="73"/>
      <c r="F66" s="72" t="s">
        <v>10</v>
      </c>
      <c r="G66" s="73"/>
      <c r="H66" s="72" t="s">
        <v>10</v>
      </c>
      <c r="I66" s="73"/>
      <c r="J66" s="72" t="s">
        <v>10</v>
      </c>
      <c r="K66" s="73"/>
      <c r="L66" s="72" t="s">
        <v>10</v>
      </c>
      <c r="M66" s="73"/>
      <c r="N66" s="72" t="s">
        <v>10</v>
      </c>
      <c r="O66" s="73"/>
      <c r="P66" s="72" t="s">
        <v>10</v>
      </c>
      <c r="Q66" s="73"/>
      <c r="R66" s="72" t="s">
        <v>10</v>
      </c>
      <c r="S66" s="73"/>
      <c r="T66" s="72" t="s">
        <v>10</v>
      </c>
      <c r="U66" s="73"/>
      <c r="V66" s="72" t="s">
        <v>10</v>
      </c>
      <c r="W66" s="73"/>
      <c r="X66" s="72">
        <v>2.9005337733748377E-2</v>
      </c>
      <c r="Y66" s="73"/>
      <c r="Z66" s="72" t="s">
        <v>10</v>
      </c>
      <c r="AA66" s="73"/>
      <c r="AB66" s="72" t="s">
        <v>10</v>
      </c>
      <c r="AC66" s="73"/>
      <c r="AD66" s="72" t="s">
        <v>10</v>
      </c>
      <c r="AE66" s="73"/>
      <c r="AF66" s="72">
        <v>0.29185280650662337</v>
      </c>
      <c r="AG66" s="73"/>
      <c r="AH66" s="72" t="s">
        <v>10</v>
      </c>
      <c r="AI66" s="73"/>
      <c r="AJ66" s="72">
        <v>2.6109758776569986E-2</v>
      </c>
      <c r="AK66" s="73"/>
      <c r="AL66" s="72" t="s">
        <v>10</v>
      </c>
      <c r="AM66" s="73"/>
      <c r="AN66" s="72">
        <v>5.0286482631115743E-2</v>
      </c>
      <c r="AO66" s="73"/>
      <c r="AP66" s="72" t="s">
        <v>10</v>
      </c>
      <c r="AQ66" s="73"/>
      <c r="AR66" s="72" t="s">
        <v>10</v>
      </c>
      <c r="AS66" s="73"/>
    </row>
    <row r="67" spans="2:45" ht="12" customHeight="1" x14ac:dyDescent="0.25">
      <c r="B67" s="80" t="s">
        <v>47</v>
      </c>
      <c r="C67" s="81" t="s">
        <v>9</v>
      </c>
      <c r="D67" s="82" t="s">
        <v>10</v>
      </c>
      <c r="E67" s="83"/>
      <c r="F67" s="82" t="s">
        <v>10</v>
      </c>
      <c r="G67" s="83"/>
      <c r="H67" s="82" t="s">
        <v>10</v>
      </c>
      <c r="I67" s="83"/>
      <c r="J67" s="82" t="s">
        <v>10</v>
      </c>
      <c r="K67" s="83"/>
      <c r="L67" s="82" t="s">
        <v>10</v>
      </c>
      <c r="M67" s="83"/>
      <c r="N67" s="82" t="s">
        <v>10</v>
      </c>
      <c r="O67" s="83"/>
      <c r="P67" s="82">
        <v>6.876013430642824</v>
      </c>
      <c r="Q67" s="83"/>
      <c r="R67" s="82" t="s">
        <v>10</v>
      </c>
      <c r="S67" s="83"/>
      <c r="T67" s="82" t="s">
        <v>10</v>
      </c>
      <c r="U67" s="83"/>
      <c r="V67" s="82" t="s">
        <v>10</v>
      </c>
      <c r="W67" s="83"/>
      <c r="X67" s="82" t="s">
        <v>10</v>
      </c>
      <c r="Y67" s="83"/>
      <c r="Z67" s="82" t="s">
        <v>10</v>
      </c>
      <c r="AA67" s="83"/>
      <c r="AB67" s="82">
        <v>7.0046312014128738</v>
      </c>
      <c r="AC67" s="83"/>
      <c r="AD67" s="82" t="s">
        <v>10</v>
      </c>
      <c r="AE67" s="83"/>
      <c r="AF67" s="82" t="s">
        <v>10</v>
      </c>
      <c r="AG67" s="83"/>
      <c r="AH67" s="82" t="s">
        <v>10</v>
      </c>
      <c r="AI67" s="83"/>
      <c r="AJ67" s="82" t="s">
        <v>10</v>
      </c>
      <c r="AK67" s="83"/>
      <c r="AL67" s="82" t="s">
        <v>10</v>
      </c>
      <c r="AM67" s="83"/>
      <c r="AN67" s="82">
        <v>6.2520297382716983</v>
      </c>
      <c r="AO67" s="83"/>
      <c r="AP67" s="82" t="s">
        <v>10</v>
      </c>
      <c r="AQ67" s="83"/>
      <c r="AR67" s="82" t="s">
        <v>10</v>
      </c>
      <c r="AS67" s="83"/>
    </row>
    <row r="68" spans="2:45" ht="12" customHeight="1" x14ac:dyDescent="0.25">
      <c r="B68" s="80" t="s">
        <v>48</v>
      </c>
      <c r="C68" s="81" t="s">
        <v>9</v>
      </c>
      <c r="D68" s="82" t="s">
        <v>10</v>
      </c>
      <c r="E68" s="83"/>
      <c r="F68" s="82" t="s">
        <v>10</v>
      </c>
      <c r="G68" s="83"/>
      <c r="H68" s="82" t="s">
        <v>10</v>
      </c>
      <c r="I68" s="83"/>
      <c r="J68" s="82" t="s">
        <v>10</v>
      </c>
      <c r="K68" s="83"/>
      <c r="L68" s="82" t="s">
        <v>10</v>
      </c>
      <c r="M68" s="83"/>
      <c r="N68" s="82" t="s">
        <v>10</v>
      </c>
      <c r="O68" s="83"/>
      <c r="P68" s="82" t="s">
        <v>10</v>
      </c>
      <c r="Q68" s="83"/>
      <c r="R68" s="82" t="s">
        <v>10</v>
      </c>
      <c r="S68" s="83"/>
      <c r="T68" s="82" t="s">
        <v>10</v>
      </c>
      <c r="U68" s="83"/>
      <c r="V68" s="82" t="s">
        <v>10</v>
      </c>
      <c r="W68" s="83"/>
      <c r="X68" s="82" t="s">
        <v>10</v>
      </c>
      <c r="Y68" s="83"/>
      <c r="Z68" s="82" t="s">
        <v>10</v>
      </c>
      <c r="AA68" s="74"/>
      <c r="AB68" s="82" t="s">
        <v>10</v>
      </c>
      <c r="AC68" s="83"/>
      <c r="AD68" s="82" t="s">
        <v>10</v>
      </c>
      <c r="AE68" s="74"/>
      <c r="AF68" s="82">
        <v>8.0162323346308351E-2</v>
      </c>
      <c r="AG68" s="83">
        <v>14</v>
      </c>
      <c r="AH68" s="82" t="s">
        <v>10</v>
      </c>
      <c r="AI68" s="83"/>
      <c r="AJ68" s="82">
        <v>0.50362580777419941</v>
      </c>
      <c r="AK68" s="74"/>
      <c r="AL68" s="82" t="s">
        <v>10</v>
      </c>
      <c r="AM68" s="74"/>
      <c r="AN68" s="82">
        <v>3.6235927458601229</v>
      </c>
      <c r="AO68" s="74"/>
      <c r="AP68" s="82" t="s">
        <v>10</v>
      </c>
      <c r="AQ68" s="83"/>
      <c r="AR68" s="82" t="s">
        <v>10</v>
      </c>
      <c r="AS68" s="83"/>
    </row>
    <row r="69" spans="2:45" ht="12" customHeight="1" x14ac:dyDescent="0.25">
      <c r="B69" s="80" t="s">
        <v>49</v>
      </c>
      <c r="C69" s="81" t="s">
        <v>12</v>
      </c>
      <c r="D69" s="82" t="s">
        <v>10</v>
      </c>
      <c r="E69" s="83"/>
      <c r="F69" s="82" t="s">
        <v>10</v>
      </c>
      <c r="G69" s="83"/>
      <c r="H69" s="82" t="s">
        <v>10</v>
      </c>
      <c r="I69" s="83"/>
      <c r="J69" s="82" t="s">
        <v>10</v>
      </c>
      <c r="K69" s="83"/>
      <c r="L69" s="82" t="s">
        <v>10</v>
      </c>
      <c r="M69" s="83"/>
      <c r="N69" s="82" t="s">
        <v>10</v>
      </c>
      <c r="O69" s="83"/>
      <c r="P69" s="82" t="s">
        <v>10</v>
      </c>
      <c r="Q69" s="83"/>
      <c r="R69" s="82" t="s">
        <v>10</v>
      </c>
      <c r="S69" s="83"/>
      <c r="T69" s="82" t="s">
        <v>10</v>
      </c>
      <c r="U69" s="83"/>
      <c r="V69" s="82" t="s">
        <v>10</v>
      </c>
      <c r="W69" s="83"/>
      <c r="X69" s="82">
        <v>175.82158046086519</v>
      </c>
      <c r="Y69" s="83"/>
      <c r="Z69" s="82" t="s">
        <v>10</v>
      </c>
      <c r="AA69" s="83"/>
      <c r="AB69" s="82">
        <v>165.06766975427243</v>
      </c>
      <c r="AC69" s="83">
        <v>3</v>
      </c>
      <c r="AD69" s="82" t="s">
        <v>10</v>
      </c>
      <c r="AE69" s="83"/>
      <c r="AF69" s="82">
        <v>165.93614715595143</v>
      </c>
      <c r="AG69" s="74"/>
      <c r="AH69" s="82" t="s">
        <v>10</v>
      </c>
      <c r="AI69" s="83"/>
      <c r="AJ69" s="82">
        <v>427.13046099762329</v>
      </c>
      <c r="AK69" s="74"/>
      <c r="AL69" s="82" t="s">
        <v>10</v>
      </c>
      <c r="AM69" s="74"/>
      <c r="AN69" s="82">
        <v>296.72325781277448</v>
      </c>
      <c r="AO69" s="74"/>
      <c r="AP69" s="82" t="s">
        <v>10</v>
      </c>
      <c r="AQ69" s="83"/>
      <c r="AR69" s="82" t="s">
        <v>10</v>
      </c>
      <c r="AS69" s="83"/>
    </row>
    <row r="70" spans="2:45" ht="12" customHeight="1" x14ac:dyDescent="0.25">
      <c r="B70" s="80" t="s">
        <v>50</v>
      </c>
      <c r="C70" s="81" t="s">
        <v>9</v>
      </c>
      <c r="D70" s="82" t="s">
        <v>10</v>
      </c>
      <c r="E70" s="83"/>
      <c r="F70" s="82" t="s">
        <v>10</v>
      </c>
      <c r="G70" s="83"/>
      <c r="H70" s="82" t="s">
        <v>10</v>
      </c>
      <c r="I70" s="83"/>
      <c r="J70" s="82" t="s">
        <v>10</v>
      </c>
      <c r="K70" s="83"/>
      <c r="L70" s="82" t="s">
        <v>10</v>
      </c>
      <c r="M70" s="83"/>
      <c r="N70" s="82" t="s">
        <v>10</v>
      </c>
      <c r="O70" s="83"/>
      <c r="P70" s="82">
        <v>40.259128785038058</v>
      </c>
      <c r="Q70" s="83"/>
      <c r="R70" s="82">
        <v>47.487920025840218</v>
      </c>
      <c r="S70" s="83"/>
      <c r="T70" s="82">
        <v>41.504980196996414</v>
      </c>
      <c r="U70" s="83"/>
      <c r="V70" s="82">
        <v>39.207893477979489</v>
      </c>
      <c r="W70" s="83"/>
      <c r="X70" s="82">
        <v>46.522087558896416</v>
      </c>
      <c r="Y70" s="83"/>
      <c r="Z70" s="82">
        <v>48.609282374047069</v>
      </c>
      <c r="AA70" s="83"/>
      <c r="AB70" s="82">
        <v>46.055892400644517</v>
      </c>
      <c r="AC70" s="83"/>
      <c r="AD70" s="82">
        <v>42.177436530832878</v>
      </c>
      <c r="AE70" s="83"/>
      <c r="AF70" s="82">
        <v>45.250731342038009</v>
      </c>
      <c r="AG70" s="83"/>
      <c r="AH70" s="82" t="s">
        <v>10</v>
      </c>
      <c r="AI70" s="83"/>
      <c r="AJ70" s="82" t="s">
        <v>10</v>
      </c>
      <c r="AK70" s="83"/>
      <c r="AL70" s="82" t="s">
        <v>10</v>
      </c>
      <c r="AM70" s="83"/>
      <c r="AN70" s="82" t="s">
        <v>10</v>
      </c>
      <c r="AO70" s="83"/>
      <c r="AP70" s="82" t="s">
        <v>10</v>
      </c>
      <c r="AQ70" s="83"/>
      <c r="AR70" s="82" t="s">
        <v>10</v>
      </c>
      <c r="AS70" s="83"/>
    </row>
    <row r="71" spans="2:45" ht="12" customHeight="1" x14ac:dyDescent="0.25">
      <c r="B71" s="80" t="s">
        <v>51</v>
      </c>
      <c r="C71" s="81" t="s">
        <v>12</v>
      </c>
      <c r="D71" s="82" t="s">
        <v>10</v>
      </c>
      <c r="E71" s="83"/>
      <c r="F71" s="82" t="s">
        <v>10</v>
      </c>
      <c r="G71" s="83"/>
      <c r="H71" s="82" t="s">
        <v>10</v>
      </c>
      <c r="I71" s="83"/>
      <c r="J71" s="82" t="s">
        <v>10</v>
      </c>
      <c r="K71" s="83"/>
      <c r="L71" s="82" t="s">
        <v>10</v>
      </c>
      <c r="M71" s="83"/>
      <c r="N71" s="82" t="s">
        <v>10</v>
      </c>
      <c r="O71" s="83"/>
      <c r="P71" s="82" t="s">
        <v>10</v>
      </c>
      <c r="Q71" s="83"/>
      <c r="R71" s="82" t="s">
        <v>10</v>
      </c>
      <c r="S71" s="83"/>
      <c r="T71" s="82" t="s">
        <v>10</v>
      </c>
      <c r="U71" s="83"/>
      <c r="V71" s="82" t="s">
        <v>10</v>
      </c>
      <c r="W71" s="83"/>
      <c r="X71" s="82">
        <v>105.13495055865521</v>
      </c>
      <c r="Y71" s="83"/>
      <c r="Z71" s="82" t="s">
        <v>10</v>
      </c>
      <c r="AA71" s="83"/>
      <c r="AB71" s="82">
        <v>126.69490353882401</v>
      </c>
      <c r="AC71" s="83"/>
      <c r="AD71" s="82" t="s">
        <v>10</v>
      </c>
      <c r="AE71" s="83"/>
      <c r="AF71" s="82">
        <v>115.95151414126487</v>
      </c>
      <c r="AG71" s="83"/>
      <c r="AH71" s="82" t="s">
        <v>10</v>
      </c>
      <c r="AI71" s="83"/>
      <c r="AJ71" s="82">
        <v>143.37473981970902</v>
      </c>
      <c r="AK71" s="83"/>
      <c r="AL71" s="82" t="s">
        <v>10</v>
      </c>
      <c r="AM71" s="83"/>
      <c r="AN71" s="82">
        <v>158.60073795588809</v>
      </c>
      <c r="AO71" s="83"/>
      <c r="AP71" s="82" t="s">
        <v>10</v>
      </c>
      <c r="AQ71" s="83"/>
      <c r="AR71" s="82">
        <v>149.25149610711341</v>
      </c>
      <c r="AS71" s="83"/>
    </row>
    <row r="72" spans="2:45" ht="12" customHeight="1" x14ac:dyDescent="0.25">
      <c r="B72" s="70" t="s">
        <v>52</v>
      </c>
      <c r="C72" s="71" t="s">
        <v>9</v>
      </c>
      <c r="D72" s="72" t="s">
        <v>10</v>
      </c>
      <c r="E72" s="73"/>
      <c r="F72" s="72" t="s">
        <v>10</v>
      </c>
      <c r="G72" s="73"/>
      <c r="H72" s="72">
        <v>3.9803529777020628</v>
      </c>
      <c r="I72" s="73"/>
      <c r="J72" s="72">
        <v>3.9440839332613669</v>
      </c>
      <c r="K72" s="73"/>
      <c r="L72" s="72">
        <v>3.9089358664801321</v>
      </c>
      <c r="M72" s="73"/>
      <c r="N72" s="72">
        <v>3.8760095551387552</v>
      </c>
      <c r="O72" s="73"/>
      <c r="P72" s="72">
        <v>3.8460133187441228</v>
      </c>
      <c r="Q72" s="73"/>
      <c r="R72" s="72">
        <v>3.8192355799986633</v>
      </c>
      <c r="S72" s="73"/>
      <c r="T72" s="72">
        <v>3.7953847362530215</v>
      </c>
      <c r="U72" s="73"/>
      <c r="V72" s="72">
        <v>3.7738341211212063</v>
      </c>
      <c r="W72" s="73"/>
      <c r="X72" s="72">
        <v>3.753684710754194</v>
      </c>
      <c r="Y72" s="79"/>
      <c r="Z72" s="72">
        <v>3.7342861239902487</v>
      </c>
      <c r="AA72" s="79"/>
      <c r="AB72" s="72">
        <v>3.71547763951247</v>
      </c>
      <c r="AC72" s="73"/>
      <c r="AD72" s="72" t="s">
        <v>10</v>
      </c>
      <c r="AE72" s="79"/>
      <c r="AF72" s="72" t="s">
        <v>10</v>
      </c>
      <c r="AG72" s="79"/>
      <c r="AH72" s="72" t="s">
        <v>10</v>
      </c>
      <c r="AI72" s="73"/>
      <c r="AJ72" s="72" t="s">
        <v>10</v>
      </c>
      <c r="AK72" s="79"/>
      <c r="AL72" s="72" t="s">
        <v>10</v>
      </c>
      <c r="AM72" s="79"/>
      <c r="AN72" s="72" t="s">
        <v>10</v>
      </c>
      <c r="AO72" s="79"/>
      <c r="AP72" s="72" t="s">
        <v>10</v>
      </c>
      <c r="AQ72" s="73"/>
      <c r="AR72" s="72" t="s">
        <v>10</v>
      </c>
      <c r="AS72" s="73"/>
    </row>
    <row r="73" spans="2:45" ht="12" customHeight="1" x14ac:dyDescent="0.25">
      <c r="B73" s="70" t="s">
        <v>53</v>
      </c>
      <c r="C73" s="71" t="s">
        <v>9</v>
      </c>
      <c r="D73" s="72" t="s">
        <v>10</v>
      </c>
      <c r="E73" s="73"/>
      <c r="F73" s="72" t="s">
        <v>10</v>
      </c>
      <c r="G73" s="73"/>
      <c r="H73" s="72" t="s">
        <v>10</v>
      </c>
      <c r="I73" s="73"/>
      <c r="J73" s="72" t="s">
        <v>10</v>
      </c>
      <c r="K73" s="73"/>
      <c r="L73" s="72" t="s">
        <v>10</v>
      </c>
      <c r="M73" s="73"/>
      <c r="N73" s="72" t="s">
        <v>10</v>
      </c>
      <c r="O73" s="73"/>
      <c r="P73" s="72" t="s">
        <v>10</v>
      </c>
      <c r="Q73" s="73"/>
      <c r="R73" s="72" t="s">
        <v>10</v>
      </c>
      <c r="S73" s="73"/>
      <c r="T73" s="72" t="s">
        <v>10</v>
      </c>
      <c r="U73" s="73"/>
      <c r="V73" s="72">
        <v>14.599137006999253</v>
      </c>
      <c r="W73" s="73"/>
      <c r="X73" s="72">
        <v>6.4644573157550047</v>
      </c>
      <c r="Y73" s="73"/>
      <c r="Z73" s="72">
        <v>13.389187676800709</v>
      </c>
      <c r="AA73" s="73"/>
      <c r="AB73" s="72" t="s">
        <v>10</v>
      </c>
      <c r="AC73" s="73"/>
      <c r="AD73" s="72" t="s">
        <v>10</v>
      </c>
      <c r="AE73" s="73"/>
      <c r="AF73" s="72">
        <v>215.27401670705746</v>
      </c>
      <c r="AG73" s="73" t="s">
        <v>54</v>
      </c>
      <c r="AH73" s="72">
        <v>17.297867185187489</v>
      </c>
      <c r="AI73" s="73">
        <v>15</v>
      </c>
      <c r="AJ73" s="72">
        <v>9.5064342020113184</v>
      </c>
      <c r="AK73" s="73">
        <v>15</v>
      </c>
      <c r="AL73" s="72">
        <v>182.00785504227505</v>
      </c>
      <c r="AM73" s="73" t="s">
        <v>54</v>
      </c>
      <c r="AN73" s="72" t="s">
        <v>10</v>
      </c>
      <c r="AO73" s="73"/>
      <c r="AP73" s="72" t="s">
        <v>10</v>
      </c>
      <c r="AQ73" s="73"/>
      <c r="AR73" s="72" t="s">
        <v>10</v>
      </c>
      <c r="AS73" s="73"/>
    </row>
    <row r="74" spans="2:45" ht="12" customHeight="1" x14ac:dyDescent="0.25">
      <c r="B74" s="70" t="s">
        <v>55</v>
      </c>
      <c r="C74" s="71" t="s">
        <v>9</v>
      </c>
      <c r="D74" s="72" t="s">
        <v>10</v>
      </c>
      <c r="E74" s="73"/>
      <c r="F74" s="72" t="s">
        <v>10</v>
      </c>
      <c r="G74" s="73"/>
      <c r="H74" s="72" t="s">
        <v>10</v>
      </c>
      <c r="I74" s="73"/>
      <c r="J74" s="72">
        <v>1324.2904974506632</v>
      </c>
      <c r="K74" s="73"/>
      <c r="L74" s="72">
        <v>1226.8277120097775</v>
      </c>
      <c r="M74" s="73"/>
      <c r="N74" s="72">
        <v>1240.4064607702458</v>
      </c>
      <c r="O74" s="73"/>
      <c r="P74" s="72">
        <v>1272.3075370596487</v>
      </c>
      <c r="Q74" s="73"/>
      <c r="R74" s="72">
        <v>1246.3464475622243</v>
      </c>
      <c r="S74" s="73"/>
      <c r="T74" s="72">
        <v>1295.3273511367227</v>
      </c>
      <c r="U74" s="73"/>
      <c r="V74" s="72">
        <v>1271.32747704503</v>
      </c>
      <c r="W74" s="73"/>
      <c r="X74" s="72">
        <v>1262.6105486640611</v>
      </c>
      <c r="Y74" s="79"/>
      <c r="Z74" s="72">
        <v>1213.2220499778123</v>
      </c>
      <c r="AA74" s="79"/>
      <c r="AB74" s="72">
        <v>1127.8197220478128</v>
      </c>
      <c r="AC74" s="79"/>
      <c r="AD74" s="72">
        <v>1060.6966578484307</v>
      </c>
      <c r="AE74" s="79"/>
      <c r="AF74" s="72">
        <v>1052.8439901770182</v>
      </c>
      <c r="AG74" s="73"/>
      <c r="AH74" s="72">
        <v>1056.3796509866531</v>
      </c>
      <c r="AI74" s="73"/>
      <c r="AJ74" s="72">
        <v>1051.4754416955634</v>
      </c>
      <c r="AK74" s="79"/>
      <c r="AL74" s="72">
        <v>1058.0410588950647</v>
      </c>
      <c r="AM74" s="79"/>
      <c r="AN74" s="72">
        <v>844.75056787701635</v>
      </c>
      <c r="AO74" s="79"/>
      <c r="AP74" s="72" t="s">
        <v>10</v>
      </c>
      <c r="AQ74" s="73"/>
      <c r="AR74" s="72" t="s">
        <v>10</v>
      </c>
      <c r="AS74" s="73"/>
    </row>
    <row r="75" spans="2:45" ht="12" customHeight="1" x14ac:dyDescent="0.25">
      <c r="B75" s="70" t="s">
        <v>56</v>
      </c>
      <c r="C75" s="71" t="s">
        <v>12</v>
      </c>
      <c r="D75" s="72" t="s">
        <v>10</v>
      </c>
      <c r="E75" s="73"/>
      <c r="F75" s="72" t="s">
        <v>10</v>
      </c>
      <c r="G75" s="73"/>
      <c r="H75" s="72" t="s">
        <v>10</v>
      </c>
      <c r="I75" s="73"/>
      <c r="J75" s="72" t="s">
        <v>10</v>
      </c>
      <c r="K75" s="73"/>
      <c r="L75" s="72" t="s">
        <v>10</v>
      </c>
      <c r="M75" s="73"/>
      <c r="N75" s="72" t="s">
        <v>10</v>
      </c>
      <c r="O75" s="73"/>
      <c r="P75" s="72" t="s">
        <v>10</v>
      </c>
      <c r="Q75" s="73"/>
      <c r="R75" s="72" t="s">
        <v>10</v>
      </c>
      <c r="S75" s="73"/>
      <c r="T75" s="72" t="s">
        <v>10</v>
      </c>
      <c r="U75" s="73"/>
      <c r="V75" s="72" t="s">
        <v>10</v>
      </c>
      <c r="W75" s="73"/>
      <c r="X75" s="72">
        <v>4.3887679637281467</v>
      </c>
      <c r="Y75" s="73"/>
      <c r="Z75" s="72" t="s">
        <v>10</v>
      </c>
      <c r="AA75" s="73"/>
      <c r="AB75" s="72">
        <v>16.103608516650436</v>
      </c>
      <c r="AC75" s="73"/>
      <c r="AD75" s="72" t="s">
        <v>10</v>
      </c>
      <c r="AE75" s="73"/>
      <c r="AF75" s="72">
        <v>16.416552436384098</v>
      </c>
      <c r="AG75" s="73"/>
      <c r="AH75" s="72" t="s">
        <v>10</v>
      </c>
      <c r="AI75" s="73"/>
      <c r="AJ75" s="72">
        <v>15.656803675034975</v>
      </c>
      <c r="AK75" s="73"/>
      <c r="AL75" s="72" t="s">
        <v>10</v>
      </c>
      <c r="AM75" s="73"/>
      <c r="AN75" s="72">
        <v>19.31540128795065</v>
      </c>
      <c r="AO75" s="73"/>
      <c r="AP75" s="72" t="s">
        <v>10</v>
      </c>
      <c r="AQ75" s="73"/>
      <c r="AR75" s="72">
        <v>18.556703235297473</v>
      </c>
      <c r="AS75" s="73"/>
    </row>
    <row r="76" spans="2:45" ht="12" customHeight="1" x14ac:dyDescent="0.25">
      <c r="B76" s="70" t="s">
        <v>57</v>
      </c>
      <c r="C76" s="71" t="s">
        <v>9</v>
      </c>
      <c r="D76" s="72" t="s">
        <v>10</v>
      </c>
      <c r="E76" s="73"/>
      <c r="F76" s="72" t="s">
        <v>10</v>
      </c>
      <c r="G76" s="73"/>
      <c r="H76" s="72" t="s">
        <v>10</v>
      </c>
      <c r="I76" s="73"/>
      <c r="J76" s="72" t="s">
        <v>10</v>
      </c>
      <c r="K76" s="73"/>
      <c r="L76" s="72">
        <v>1.6337771519681943</v>
      </c>
      <c r="M76" s="73">
        <v>17</v>
      </c>
      <c r="N76" s="72" t="s">
        <v>10</v>
      </c>
      <c r="O76" s="73"/>
      <c r="P76" s="72" t="s">
        <v>10</v>
      </c>
      <c r="Q76" s="73"/>
      <c r="R76" s="72">
        <v>46.145547503459277</v>
      </c>
      <c r="S76" s="73"/>
      <c r="T76" s="72">
        <v>43.37663716676645</v>
      </c>
      <c r="U76" s="73"/>
      <c r="V76" s="72" t="s">
        <v>10</v>
      </c>
      <c r="W76" s="73"/>
      <c r="X76" s="72" t="s">
        <v>10</v>
      </c>
      <c r="Y76" s="73"/>
      <c r="Z76" s="72" t="s">
        <v>10</v>
      </c>
      <c r="AA76" s="73"/>
      <c r="AB76" s="72" t="s">
        <v>10</v>
      </c>
      <c r="AC76" s="73"/>
      <c r="AD76" s="72" t="s">
        <v>10</v>
      </c>
      <c r="AE76" s="73"/>
      <c r="AF76" s="72" t="s">
        <v>10</v>
      </c>
      <c r="AG76" s="73"/>
      <c r="AH76" s="72" t="s">
        <v>10</v>
      </c>
      <c r="AI76" s="73"/>
      <c r="AJ76" s="72" t="s">
        <v>10</v>
      </c>
      <c r="AK76" s="73"/>
      <c r="AL76" s="72" t="s">
        <v>10</v>
      </c>
      <c r="AM76" s="73"/>
      <c r="AN76" s="72" t="s">
        <v>10</v>
      </c>
      <c r="AO76" s="73"/>
      <c r="AP76" s="72" t="s">
        <v>10</v>
      </c>
      <c r="AQ76" s="73"/>
      <c r="AR76" s="72" t="s">
        <v>10</v>
      </c>
      <c r="AS76" s="73"/>
    </row>
    <row r="77" spans="2:45" ht="12" customHeight="1" x14ac:dyDescent="0.25">
      <c r="B77" s="80" t="s">
        <v>58</v>
      </c>
      <c r="C77" s="81" t="s">
        <v>9</v>
      </c>
      <c r="D77" s="82" t="s">
        <v>10</v>
      </c>
      <c r="E77" s="83"/>
      <c r="F77" s="82" t="s">
        <v>10</v>
      </c>
      <c r="G77" s="83"/>
      <c r="H77" s="82" t="s">
        <v>10</v>
      </c>
      <c r="I77" s="83"/>
      <c r="J77" s="82" t="s">
        <v>10</v>
      </c>
      <c r="K77" s="83"/>
      <c r="L77" s="82" t="s">
        <v>10</v>
      </c>
      <c r="M77" s="83"/>
      <c r="N77" s="82" t="s">
        <v>10</v>
      </c>
      <c r="O77" s="83"/>
      <c r="P77" s="82" t="s">
        <v>10</v>
      </c>
      <c r="Q77" s="83"/>
      <c r="R77" s="82" t="s">
        <v>10</v>
      </c>
      <c r="S77" s="83"/>
      <c r="T77" s="82" t="s">
        <v>10</v>
      </c>
      <c r="U77" s="83"/>
      <c r="V77" s="82" t="s">
        <v>10</v>
      </c>
      <c r="W77" s="83"/>
      <c r="X77" s="82" t="s">
        <v>10</v>
      </c>
      <c r="Y77" s="83"/>
      <c r="Z77" s="82" t="s">
        <v>10</v>
      </c>
      <c r="AA77" s="83"/>
      <c r="AB77" s="82">
        <v>300.37874206767026</v>
      </c>
      <c r="AC77" s="83"/>
      <c r="AD77" s="82">
        <v>1311.0952008834072</v>
      </c>
      <c r="AE77" s="83"/>
      <c r="AF77" s="82" t="s">
        <v>10</v>
      </c>
      <c r="AG77" s="83"/>
      <c r="AH77" s="82">
        <v>226.64901111248057</v>
      </c>
      <c r="AI77" s="83"/>
      <c r="AJ77" s="82" t="s">
        <v>10</v>
      </c>
      <c r="AK77" s="83"/>
      <c r="AL77" s="82">
        <v>478.0324888982401</v>
      </c>
      <c r="AM77" s="83"/>
      <c r="AN77" s="82">
        <v>382.45487920789049</v>
      </c>
      <c r="AO77" s="83"/>
      <c r="AP77" s="82" t="s">
        <v>10</v>
      </c>
      <c r="AQ77" s="83"/>
      <c r="AR77" s="82" t="s">
        <v>10</v>
      </c>
      <c r="AS77" s="83"/>
    </row>
    <row r="78" spans="2:45" ht="12" customHeight="1" x14ac:dyDescent="0.25">
      <c r="B78" s="80" t="s">
        <v>59</v>
      </c>
      <c r="C78" s="81" t="s">
        <v>12</v>
      </c>
      <c r="D78" s="82" t="s">
        <v>10</v>
      </c>
      <c r="E78" s="83"/>
      <c r="F78" s="82" t="s">
        <v>10</v>
      </c>
      <c r="G78" s="83"/>
      <c r="H78" s="82" t="s">
        <v>10</v>
      </c>
      <c r="I78" s="83"/>
      <c r="J78" s="82" t="s">
        <v>10</v>
      </c>
      <c r="K78" s="83"/>
      <c r="L78" s="82" t="s">
        <v>10</v>
      </c>
      <c r="M78" s="83"/>
      <c r="N78" s="82" t="s">
        <v>10</v>
      </c>
      <c r="O78" s="83"/>
      <c r="P78" s="82" t="s">
        <v>10</v>
      </c>
      <c r="Q78" s="83"/>
      <c r="R78" s="82" t="s">
        <v>10</v>
      </c>
      <c r="S78" s="83"/>
      <c r="T78" s="82" t="s">
        <v>10</v>
      </c>
      <c r="U78" s="83"/>
      <c r="V78" s="82" t="s">
        <v>10</v>
      </c>
      <c r="W78" s="83"/>
      <c r="X78" s="82">
        <v>26.555033062748592</v>
      </c>
      <c r="Y78" s="83"/>
      <c r="Z78" s="82" t="s">
        <v>10</v>
      </c>
      <c r="AA78" s="83"/>
      <c r="AB78" s="82">
        <v>28.79357585427325</v>
      </c>
      <c r="AC78" s="83"/>
      <c r="AD78" s="82" t="s">
        <v>10</v>
      </c>
      <c r="AE78" s="83"/>
      <c r="AF78" s="82">
        <v>35.939787601846326</v>
      </c>
      <c r="AG78" s="83"/>
      <c r="AH78" s="82" t="s">
        <v>10</v>
      </c>
      <c r="AI78" s="83"/>
      <c r="AJ78" s="82">
        <v>33.726725875686675</v>
      </c>
      <c r="AK78" s="83"/>
      <c r="AL78" s="82" t="s">
        <v>10</v>
      </c>
      <c r="AM78" s="83"/>
      <c r="AN78" s="82">
        <v>45.345990845006924</v>
      </c>
      <c r="AO78" s="83"/>
      <c r="AP78" s="82" t="s">
        <v>10</v>
      </c>
      <c r="AQ78" s="83"/>
      <c r="AR78" s="82">
        <v>56.732416848887034</v>
      </c>
      <c r="AS78" s="83"/>
    </row>
    <row r="79" spans="2:45" ht="12" customHeight="1" x14ac:dyDescent="0.25">
      <c r="B79" s="80" t="s">
        <v>60</v>
      </c>
      <c r="C79" s="81" t="s">
        <v>12</v>
      </c>
      <c r="D79" s="82" t="s">
        <v>10</v>
      </c>
      <c r="E79" s="83"/>
      <c r="F79" s="82" t="s">
        <v>10</v>
      </c>
      <c r="G79" s="83"/>
      <c r="H79" s="82" t="s">
        <v>10</v>
      </c>
      <c r="I79" s="84"/>
      <c r="J79" s="82" t="s">
        <v>10</v>
      </c>
      <c r="K79" s="83"/>
      <c r="L79" s="82" t="s">
        <v>10</v>
      </c>
      <c r="M79" s="83"/>
      <c r="N79" s="82" t="s">
        <v>10</v>
      </c>
      <c r="O79" s="83"/>
      <c r="P79" s="82" t="s">
        <v>10</v>
      </c>
      <c r="Q79" s="83"/>
      <c r="R79" s="82" t="s">
        <v>10</v>
      </c>
      <c r="S79" s="83"/>
      <c r="T79" s="82" t="s">
        <v>10</v>
      </c>
      <c r="U79" s="83"/>
      <c r="V79" s="82" t="s">
        <v>10</v>
      </c>
      <c r="W79" s="83"/>
      <c r="X79" s="82">
        <v>274.11437146158033</v>
      </c>
      <c r="Y79" s="84"/>
      <c r="Z79" s="82" t="s">
        <v>10</v>
      </c>
      <c r="AA79" s="83"/>
      <c r="AB79" s="82">
        <v>502.4100733332474</v>
      </c>
      <c r="AC79" s="83"/>
      <c r="AD79" s="82" t="s">
        <v>10</v>
      </c>
      <c r="AE79" s="83"/>
      <c r="AF79" s="82">
        <v>410.47953013838986</v>
      </c>
      <c r="AG79" s="83"/>
      <c r="AH79" s="82" t="s">
        <v>10</v>
      </c>
      <c r="AI79" s="83"/>
      <c r="AJ79" s="82">
        <v>748.33674287098165</v>
      </c>
      <c r="AK79" s="83"/>
      <c r="AL79" s="82" t="s">
        <v>10</v>
      </c>
      <c r="AM79" s="83"/>
      <c r="AN79" s="82">
        <v>591.7266220827488</v>
      </c>
      <c r="AO79" s="83"/>
      <c r="AP79" s="82" t="s">
        <v>10</v>
      </c>
      <c r="AQ79" s="83"/>
      <c r="AR79" s="82">
        <v>426.14356068296524</v>
      </c>
      <c r="AS79" s="84"/>
    </row>
    <row r="80" spans="2:45" ht="14.4" customHeight="1" x14ac:dyDescent="0.25">
      <c r="B80" s="80" t="s">
        <v>61</v>
      </c>
      <c r="C80" s="81" t="s">
        <v>9</v>
      </c>
      <c r="D80" s="82" t="s">
        <v>10</v>
      </c>
      <c r="E80" s="83"/>
      <c r="F80" s="82" t="s">
        <v>10</v>
      </c>
      <c r="G80" s="83"/>
      <c r="H80" s="82" t="s">
        <v>10</v>
      </c>
      <c r="I80" s="83"/>
      <c r="J80" s="82" t="s">
        <v>10</v>
      </c>
      <c r="K80" s="83"/>
      <c r="L80" s="82" t="s">
        <v>10</v>
      </c>
      <c r="M80" s="83"/>
      <c r="N80" s="82">
        <v>50.661890524811497</v>
      </c>
      <c r="O80" s="83">
        <v>18</v>
      </c>
      <c r="P80" s="82" t="s">
        <v>10</v>
      </c>
      <c r="Q80" s="83"/>
      <c r="R80" s="82" t="s">
        <v>10</v>
      </c>
      <c r="S80" s="83"/>
      <c r="T80" s="82">
        <v>4.2888211482783927</v>
      </c>
      <c r="U80" s="83">
        <v>18</v>
      </c>
      <c r="V80" s="82" t="s">
        <v>10</v>
      </c>
      <c r="W80" s="83"/>
      <c r="X80" s="82" t="s">
        <v>10</v>
      </c>
      <c r="Y80" s="83"/>
      <c r="Z80" s="82" t="s">
        <v>10</v>
      </c>
      <c r="AA80" s="83"/>
      <c r="AB80" s="82" t="s">
        <v>10</v>
      </c>
      <c r="AC80" s="83"/>
      <c r="AD80" s="82">
        <v>93.214907245518447</v>
      </c>
      <c r="AE80" s="83"/>
      <c r="AF80" s="82" t="s">
        <v>10</v>
      </c>
      <c r="AG80" s="83"/>
      <c r="AH80" s="82" t="s">
        <v>10</v>
      </c>
      <c r="AI80" s="83"/>
      <c r="AJ80" s="82" t="s">
        <v>10</v>
      </c>
      <c r="AK80" s="83"/>
      <c r="AL80" s="82" t="s">
        <v>10</v>
      </c>
      <c r="AM80" s="83"/>
      <c r="AN80" s="82" t="s">
        <v>10</v>
      </c>
      <c r="AO80" s="83"/>
      <c r="AP80" s="82" t="s">
        <v>10</v>
      </c>
      <c r="AQ80" s="83"/>
      <c r="AR80" s="82" t="s">
        <v>10</v>
      </c>
      <c r="AS80" s="83"/>
    </row>
    <row r="81" spans="2:45" ht="12" customHeight="1" x14ac:dyDescent="0.25">
      <c r="B81" s="80" t="s">
        <v>62</v>
      </c>
      <c r="C81" s="81" t="s">
        <v>9</v>
      </c>
      <c r="D81" s="82" t="s">
        <v>10</v>
      </c>
      <c r="E81" s="83"/>
      <c r="F81" s="82" t="s">
        <v>10</v>
      </c>
      <c r="G81" s="83"/>
      <c r="H81" s="82" t="s">
        <v>10</v>
      </c>
      <c r="I81" s="83"/>
      <c r="J81" s="82" t="s">
        <v>10</v>
      </c>
      <c r="K81" s="83"/>
      <c r="L81" s="82" t="s">
        <v>10</v>
      </c>
      <c r="M81" s="83"/>
      <c r="N81" s="82">
        <v>24.806085927650184</v>
      </c>
      <c r="O81" s="83"/>
      <c r="P81" s="82">
        <v>21.883422020753379</v>
      </c>
      <c r="Q81" s="83"/>
      <c r="R81" s="82">
        <v>25.881007038349342</v>
      </c>
      <c r="S81" s="83"/>
      <c r="T81" s="82">
        <v>27.537356681205559</v>
      </c>
      <c r="U81" s="83"/>
      <c r="V81" s="82">
        <v>26.724175172619749</v>
      </c>
      <c r="W81" s="83"/>
      <c r="X81" s="82">
        <v>26.435532323348383</v>
      </c>
      <c r="Y81" s="83"/>
      <c r="Z81" s="82">
        <v>30.011170071021979</v>
      </c>
      <c r="AA81" s="83"/>
      <c r="AB81" s="82">
        <v>58.613058478458321</v>
      </c>
      <c r="AC81" s="83"/>
      <c r="AD81" s="82">
        <v>58.790856304963839</v>
      </c>
      <c r="AE81" s="83"/>
      <c r="AF81" s="82">
        <v>65.484617749424672</v>
      </c>
      <c r="AG81" s="83"/>
      <c r="AH81" s="82">
        <v>83.203190219453774</v>
      </c>
      <c r="AI81" s="83"/>
      <c r="AJ81" s="82" t="s">
        <v>10</v>
      </c>
      <c r="AK81" s="83"/>
      <c r="AL81" s="82" t="s">
        <v>10</v>
      </c>
      <c r="AM81" s="83"/>
      <c r="AN81" s="82" t="s">
        <v>10</v>
      </c>
      <c r="AO81" s="83"/>
      <c r="AP81" s="82" t="s">
        <v>10</v>
      </c>
      <c r="AQ81" s="83"/>
      <c r="AR81" s="82" t="s">
        <v>10</v>
      </c>
      <c r="AS81" s="83"/>
    </row>
    <row r="82" spans="2:45" ht="12" customHeight="1" x14ac:dyDescent="0.25">
      <c r="B82" s="70" t="s">
        <v>63</v>
      </c>
      <c r="C82" s="71" t="s">
        <v>12</v>
      </c>
      <c r="D82" s="72" t="s">
        <v>10</v>
      </c>
      <c r="E82" s="73"/>
      <c r="F82" s="72" t="s">
        <v>10</v>
      </c>
      <c r="G82" s="73"/>
      <c r="H82" s="72" t="s">
        <v>10</v>
      </c>
      <c r="I82" s="73"/>
      <c r="J82" s="72" t="s">
        <v>10</v>
      </c>
      <c r="K82" s="73"/>
      <c r="L82" s="72" t="s">
        <v>10</v>
      </c>
      <c r="M82" s="73"/>
      <c r="N82" s="72" t="s">
        <v>10</v>
      </c>
      <c r="O82" s="73"/>
      <c r="P82" s="72" t="s">
        <v>10</v>
      </c>
      <c r="Q82" s="73"/>
      <c r="R82" s="72" t="s">
        <v>10</v>
      </c>
      <c r="S82" s="73"/>
      <c r="T82" s="72" t="s">
        <v>10</v>
      </c>
      <c r="U82" s="73"/>
      <c r="V82" s="72" t="s">
        <v>10</v>
      </c>
      <c r="W82" s="73"/>
      <c r="X82" s="72">
        <v>1.7410766908260713</v>
      </c>
      <c r="Y82" s="73">
        <v>3</v>
      </c>
      <c r="Z82" s="72" t="s">
        <v>10</v>
      </c>
      <c r="AA82" s="73"/>
      <c r="AB82" s="72">
        <v>1.9423488088663587</v>
      </c>
      <c r="AC82" s="73">
        <v>3</v>
      </c>
      <c r="AD82" s="72" t="s">
        <v>10</v>
      </c>
      <c r="AE82" s="73"/>
      <c r="AF82" s="72">
        <v>2.0320678223179924</v>
      </c>
      <c r="AG82" s="73">
        <v>3</v>
      </c>
      <c r="AH82" s="72" t="s">
        <v>10</v>
      </c>
      <c r="AI82" s="73"/>
      <c r="AJ82" s="72">
        <v>0.88394174860861674</v>
      </c>
      <c r="AK82" s="73"/>
      <c r="AL82" s="72" t="s">
        <v>10</v>
      </c>
      <c r="AM82" s="73"/>
      <c r="AN82" s="72">
        <v>1.0104769012684887</v>
      </c>
      <c r="AO82" s="73"/>
      <c r="AP82" s="72" t="s">
        <v>10</v>
      </c>
      <c r="AQ82" s="73"/>
      <c r="AR82" s="72">
        <v>1.2214234387087926</v>
      </c>
      <c r="AS82" s="73"/>
    </row>
    <row r="83" spans="2:45" ht="12" customHeight="1" x14ac:dyDescent="0.25">
      <c r="B83" s="70" t="s">
        <v>64</v>
      </c>
      <c r="C83" s="71" t="s">
        <v>9</v>
      </c>
      <c r="D83" s="72" t="s">
        <v>10</v>
      </c>
      <c r="E83" s="73"/>
      <c r="F83" s="72" t="s">
        <v>10</v>
      </c>
      <c r="G83" s="73"/>
      <c r="H83" s="72" t="s">
        <v>10</v>
      </c>
      <c r="I83" s="73"/>
      <c r="J83" s="72" t="s">
        <v>10</v>
      </c>
      <c r="K83" s="73"/>
      <c r="L83" s="72" t="s">
        <v>10</v>
      </c>
      <c r="M83" s="73"/>
      <c r="N83" s="72" t="s">
        <v>10</v>
      </c>
      <c r="O83" s="73"/>
      <c r="P83" s="72" t="s">
        <v>10</v>
      </c>
      <c r="Q83" s="73"/>
      <c r="R83" s="72" t="s">
        <v>10</v>
      </c>
      <c r="S83" s="73"/>
      <c r="T83" s="72" t="s">
        <v>10</v>
      </c>
      <c r="U83" s="73"/>
      <c r="V83" s="72" t="s">
        <v>10</v>
      </c>
      <c r="W83" s="73"/>
      <c r="X83" s="72" t="s">
        <v>10</v>
      </c>
      <c r="Y83" s="73"/>
      <c r="Z83" s="72" t="s">
        <v>10</v>
      </c>
      <c r="AA83" s="73"/>
      <c r="AB83" s="72">
        <v>25.459374030988368</v>
      </c>
      <c r="AC83" s="73">
        <v>13</v>
      </c>
      <c r="AD83" s="72">
        <v>11.709950480802627</v>
      </c>
      <c r="AE83" s="73">
        <v>13</v>
      </c>
      <c r="AF83" s="72" t="s">
        <v>10</v>
      </c>
      <c r="AG83" s="73"/>
      <c r="AH83" s="72" t="s">
        <v>10</v>
      </c>
      <c r="AI83" s="73"/>
      <c r="AJ83" s="72" t="s">
        <v>10</v>
      </c>
      <c r="AK83" s="73"/>
      <c r="AL83" s="72" t="s">
        <v>10</v>
      </c>
      <c r="AM83" s="73"/>
      <c r="AN83" s="72" t="s">
        <v>10</v>
      </c>
      <c r="AO83" s="73"/>
      <c r="AP83" s="72" t="s">
        <v>10</v>
      </c>
      <c r="AQ83" s="73"/>
      <c r="AR83" s="72" t="s">
        <v>10</v>
      </c>
      <c r="AS83" s="73"/>
    </row>
    <row r="84" spans="2:45" ht="12" customHeight="1" x14ac:dyDescent="0.25">
      <c r="B84" s="70" t="s">
        <v>65</v>
      </c>
      <c r="C84" s="71" t="s">
        <v>9</v>
      </c>
      <c r="D84" s="72" t="s">
        <v>10</v>
      </c>
      <c r="E84" s="73"/>
      <c r="F84" s="72" t="s">
        <v>10</v>
      </c>
      <c r="G84" s="73"/>
      <c r="H84" s="72" t="s">
        <v>10</v>
      </c>
      <c r="I84" s="73"/>
      <c r="J84" s="72" t="s">
        <v>10</v>
      </c>
      <c r="K84" s="73"/>
      <c r="L84" s="72" t="s">
        <v>10</v>
      </c>
      <c r="M84" s="73"/>
      <c r="N84" s="72" t="s">
        <v>10</v>
      </c>
      <c r="O84" s="73"/>
      <c r="P84" s="72" t="s">
        <v>10</v>
      </c>
      <c r="Q84" s="73"/>
      <c r="R84" s="72" t="s">
        <v>10</v>
      </c>
      <c r="S84" s="73"/>
      <c r="T84" s="72" t="s">
        <v>10</v>
      </c>
      <c r="U84" s="73"/>
      <c r="V84" s="72">
        <v>2.2802994793316191</v>
      </c>
      <c r="W84" s="73"/>
      <c r="X84" s="72" t="s">
        <v>10</v>
      </c>
      <c r="Y84" s="73"/>
      <c r="Z84" s="72" t="s">
        <v>10</v>
      </c>
      <c r="AA84" s="73"/>
      <c r="AB84" s="72" t="s">
        <v>10</v>
      </c>
      <c r="AC84" s="73"/>
      <c r="AD84" s="72">
        <v>17.935818201982116</v>
      </c>
      <c r="AE84" s="73"/>
      <c r="AF84" s="72">
        <v>18.513841180036369</v>
      </c>
      <c r="AG84" s="73"/>
      <c r="AH84" s="72">
        <v>19.104717845410971</v>
      </c>
      <c r="AI84" s="73"/>
      <c r="AJ84" s="72">
        <v>19.701537915832677</v>
      </c>
      <c r="AK84" s="73"/>
      <c r="AL84" s="72">
        <v>22.356333196519873</v>
      </c>
      <c r="AM84" s="73"/>
      <c r="AN84" s="72">
        <v>20.87931558165435</v>
      </c>
      <c r="AO84" s="73"/>
      <c r="AP84" s="72" t="s">
        <v>10</v>
      </c>
      <c r="AQ84" s="73"/>
      <c r="AR84" s="72" t="s">
        <v>10</v>
      </c>
      <c r="AS84" s="73"/>
    </row>
    <row r="85" spans="2:45" ht="12" customHeight="1" x14ac:dyDescent="0.25">
      <c r="B85" s="70" t="s">
        <v>66</v>
      </c>
      <c r="C85" s="71" t="s">
        <v>9</v>
      </c>
      <c r="D85" s="72" t="s">
        <v>10</v>
      </c>
      <c r="E85" s="73"/>
      <c r="F85" s="72">
        <v>0.29065027323427517</v>
      </c>
      <c r="G85" s="73"/>
      <c r="H85" s="72">
        <v>0.28744277994655409</v>
      </c>
      <c r="I85" s="73"/>
      <c r="J85" s="72">
        <v>0.22787589341646616</v>
      </c>
      <c r="K85" s="73"/>
      <c r="L85" s="72">
        <v>0.24399375780654653</v>
      </c>
      <c r="M85" s="73"/>
      <c r="N85" s="72">
        <v>0.29086056089537576</v>
      </c>
      <c r="O85" s="73"/>
      <c r="P85" s="72">
        <v>0.25732337476396572</v>
      </c>
      <c r="Q85" s="73"/>
      <c r="R85" s="72">
        <v>0.29228611424558448</v>
      </c>
      <c r="S85" s="73"/>
      <c r="T85" s="72">
        <v>0.47258451362913617</v>
      </c>
      <c r="U85" s="73"/>
      <c r="V85" s="72">
        <v>0.65679111389003575</v>
      </c>
      <c r="W85" s="73"/>
      <c r="X85" s="72">
        <v>0.52818021579883878</v>
      </c>
      <c r="Y85" s="73"/>
      <c r="Z85" s="72">
        <v>0.37578374529673186</v>
      </c>
      <c r="AA85" s="73"/>
      <c r="AB85" s="72">
        <v>0.37181868050027833</v>
      </c>
      <c r="AC85" s="75"/>
      <c r="AD85" s="72">
        <v>0.47334581687381944</v>
      </c>
      <c r="AE85" s="75"/>
      <c r="AF85" s="72">
        <v>0.55055962706848594</v>
      </c>
      <c r="AG85" s="75"/>
      <c r="AH85" s="72">
        <v>0.32252761840599342</v>
      </c>
      <c r="AI85" s="75"/>
      <c r="AJ85" s="72" t="s">
        <v>10</v>
      </c>
      <c r="AK85" s="75"/>
      <c r="AL85" s="72" t="s">
        <v>10</v>
      </c>
      <c r="AM85" s="75"/>
      <c r="AN85" s="72" t="s">
        <v>10</v>
      </c>
      <c r="AO85" s="75"/>
      <c r="AP85" s="72" t="s">
        <v>10</v>
      </c>
      <c r="AQ85" s="75"/>
      <c r="AR85" s="72" t="s">
        <v>10</v>
      </c>
      <c r="AS85" s="73"/>
    </row>
    <row r="86" spans="2:45" ht="12" customHeight="1" x14ac:dyDescent="0.25">
      <c r="B86" s="70" t="s">
        <v>67</v>
      </c>
      <c r="C86" s="71" t="s">
        <v>12</v>
      </c>
      <c r="D86" s="72" t="s">
        <v>10</v>
      </c>
      <c r="E86" s="73"/>
      <c r="F86" s="72" t="s">
        <v>10</v>
      </c>
      <c r="G86" s="73"/>
      <c r="H86" s="72" t="s">
        <v>10</v>
      </c>
      <c r="I86" s="73"/>
      <c r="J86" s="72" t="s">
        <v>10</v>
      </c>
      <c r="K86" s="73"/>
      <c r="L86" s="72" t="s">
        <v>10</v>
      </c>
      <c r="M86" s="73"/>
      <c r="N86" s="72" t="s">
        <v>10</v>
      </c>
      <c r="O86" s="73"/>
      <c r="P86" s="72" t="s">
        <v>10</v>
      </c>
      <c r="Q86" s="73"/>
      <c r="R86" s="72" t="s">
        <v>10</v>
      </c>
      <c r="S86" s="73"/>
      <c r="T86" s="72" t="s">
        <v>10</v>
      </c>
      <c r="U86" s="73"/>
      <c r="V86" s="72" t="s">
        <v>10</v>
      </c>
      <c r="W86" s="73"/>
      <c r="X86" s="72" t="s">
        <v>10</v>
      </c>
      <c r="Y86" s="73"/>
      <c r="Z86" s="72" t="s">
        <v>10</v>
      </c>
      <c r="AA86" s="73"/>
      <c r="AB86" s="72" t="s">
        <v>10</v>
      </c>
      <c r="AC86" s="73"/>
      <c r="AD86" s="72" t="s">
        <v>10</v>
      </c>
      <c r="AE86" s="73"/>
      <c r="AF86" s="72" t="s">
        <v>10</v>
      </c>
      <c r="AG86" s="73"/>
      <c r="AH86" s="72" t="s">
        <v>10</v>
      </c>
      <c r="AI86" s="73"/>
      <c r="AJ86" s="72" t="s">
        <v>10</v>
      </c>
      <c r="AK86" s="73"/>
      <c r="AL86" s="72" t="s">
        <v>10</v>
      </c>
      <c r="AM86" s="73"/>
      <c r="AN86" s="72">
        <v>75.927708266495557</v>
      </c>
      <c r="AO86" s="73"/>
      <c r="AP86" s="72" t="s">
        <v>10</v>
      </c>
      <c r="AQ86" s="73"/>
      <c r="AR86" s="72">
        <v>7551.8698668367761</v>
      </c>
      <c r="AS86" s="73"/>
    </row>
    <row r="87" spans="2:45" ht="12" customHeight="1" x14ac:dyDescent="0.25">
      <c r="B87" s="76" t="s">
        <v>68</v>
      </c>
      <c r="C87" s="1" t="s">
        <v>9</v>
      </c>
      <c r="D87" s="77" t="s">
        <v>10</v>
      </c>
      <c r="F87" s="77" t="s">
        <v>10</v>
      </c>
      <c r="H87" s="77" t="s">
        <v>10</v>
      </c>
      <c r="I87" s="3"/>
      <c r="J87" s="77" t="s">
        <v>10</v>
      </c>
      <c r="K87" s="3"/>
      <c r="L87" s="77" t="s">
        <v>10</v>
      </c>
      <c r="M87" s="3"/>
      <c r="N87" s="77" t="s">
        <v>10</v>
      </c>
      <c r="O87" s="3"/>
      <c r="P87" s="77">
        <v>28.32599555162853</v>
      </c>
      <c r="R87" s="77" t="s">
        <v>10</v>
      </c>
      <c r="T87" s="77" t="s">
        <v>10</v>
      </c>
      <c r="U87" s="3"/>
      <c r="V87" s="77" t="s">
        <v>10</v>
      </c>
      <c r="W87" s="3"/>
      <c r="X87" s="77" t="s">
        <v>10</v>
      </c>
      <c r="Y87" s="3"/>
      <c r="Z87" s="77" t="s">
        <v>10</v>
      </c>
      <c r="AA87" s="3"/>
      <c r="AB87" s="77" t="s">
        <v>10</v>
      </c>
      <c r="AC87" s="3"/>
      <c r="AD87" s="77" t="s">
        <v>10</v>
      </c>
      <c r="AE87" s="3"/>
      <c r="AF87" s="77" t="s">
        <v>10</v>
      </c>
      <c r="AG87" s="3"/>
      <c r="AH87" s="77" t="s">
        <v>10</v>
      </c>
      <c r="AI87" s="3"/>
      <c r="AJ87" s="77" t="s">
        <v>10</v>
      </c>
      <c r="AK87" s="3"/>
      <c r="AL87" s="77" t="s">
        <v>10</v>
      </c>
      <c r="AM87" s="3"/>
      <c r="AN87" s="77" t="s">
        <v>10</v>
      </c>
      <c r="AO87" s="3"/>
      <c r="AP87" s="77" t="s">
        <v>10</v>
      </c>
      <c r="AQ87" s="3"/>
      <c r="AR87" s="77" t="s">
        <v>10</v>
      </c>
      <c r="AS87" s="3"/>
    </row>
    <row r="88" spans="2:45" ht="12" customHeight="1" x14ac:dyDescent="0.25">
      <c r="B88" s="76" t="s">
        <v>69</v>
      </c>
      <c r="C88" s="1" t="s">
        <v>12</v>
      </c>
      <c r="D88" s="77" t="s">
        <v>10</v>
      </c>
      <c r="F88" s="77" t="s">
        <v>10</v>
      </c>
      <c r="H88" s="77" t="s">
        <v>10</v>
      </c>
      <c r="I88" s="3"/>
      <c r="J88" s="77" t="s">
        <v>10</v>
      </c>
      <c r="K88" s="3"/>
      <c r="L88" s="77" t="s">
        <v>10</v>
      </c>
      <c r="M88" s="3"/>
      <c r="N88" s="77" t="s">
        <v>10</v>
      </c>
      <c r="O88" s="3"/>
      <c r="P88" s="77" t="s">
        <v>10</v>
      </c>
      <c r="R88" s="77" t="s">
        <v>10</v>
      </c>
      <c r="T88" s="77" t="s">
        <v>10</v>
      </c>
      <c r="U88" s="3"/>
      <c r="V88" s="77" t="s">
        <v>10</v>
      </c>
      <c r="W88" s="3"/>
      <c r="X88" s="77">
        <v>3471.9647279842425</v>
      </c>
      <c r="Y88" s="3"/>
      <c r="Z88" s="77" t="s">
        <v>10</v>
      </c>
      <c r="AA88" s="3"/>
      <c r="AB88" s="77">
        <v>8317.43977767053</v>
      </c>
      <c r="AC88" s="3"/>
      <c r="AD88" s="77" t="s">
        <v>10</v>
      </c>
      <c r="AE88" s="3"/>
      <c r="AF88" s="77">
        <v>7186.8703004485751</v>
      </c>
      <c r="AG88" s="3"/>
      <c r="AH88" s="77" t="s">
        <v>10</v>
      </c>
      <c r="AI88" s="3"/>
      <c r="AJ88" s="77">
        <v>7211.2285192426425</v>
      </c>
      <c r="AK88" s="3"/>
      <c r="AL88" s="77" t="s">
        <v>10</v>
      </c>
      <c r="AM88" s="3"/>
      <c r="AN88" s="77">
        <v>7790.0664247335953</v>
      </c>
      <c r="AO88" s="3"/>
      <c r="AP88" s="77" t="s">
        <v>10</v>
      </c>
      <c r="AQ88" s="3"/>
      <c r="AR88" s="77">
        <v>7635.5670630681343</v>
      </c>
      <c r="AS88" s="3"/>
    </row>
    <row r="89" spans="2:45" ht="12" customHeight="1" x14ac:dyDescent="0.25">
      <c r="B89" s="76" t="s">
        <v>70</v>
      </c>
      <c r="C89" s="1" t="s">
        <v>9</v>
      </c>
      <c r="D89" s="77" t="s">
        <v>10</v>
      </c>
      <c r="F89" s="77" t="s">
        <v>10</v>
      </c>
      <c r="H89" s="77" t="s">
        <v>10</v>
      </c>
      <c r="I89" s="3"/>
      <c r="J89" s="77" t="s">
        <v>10</v>
      </c>
      <c r="K89" s="3"/>
      <c r="L89" s="77" t="s">
        <v>10</v>
      </c>
      <c r="M89" s="3"/>
      <c r="N89" s="77" t="s">
        <v>10</v>
      </c>
      <c r="O89" s="3"/>
      <c r="P89" s="77" t="s">
        <v>10</v>
      </c>
      <c r="R89" s="77" t="s">
        <v>10</v>
      </c>
      <c r="T89" s="77" t="s">
        <v>10</v>
      </c>
      <c r="U89" s="3"/>
      <c r="V89" s="77" t="s">
        <v>10</v>
      </c>
      <c r="W89" s="3"/>
      <c r="X89" s="77">
        <v>16.714790086993006</v>
      </c>
      <c r="Y89" s="3"/>
      <c r="Z89" s="77">
        <v>18.232393177017219</v>
      </c>
      <c r="AA89" s="3"/>
      <c r="AB89" s="77" t="s">
        <v>10</v>
      </c>
      <c r="AC89" s="3"/>
      <c r="AD89" s="77" t="s">
        <v>10</v>
      </c>
      <c r="AE89" s="3"/>
      <c r="AF89" s="77" t="s">
        <v>10</v>
      </c>
      <c r="AG89" s="3"/>
      <c r="AH89" s="77" t="s">
        <v>10</v>
      </c>
      <c r="AI89" s="3"/>
      <c r="AJ89" s="77" t="s">
        <v>10</v>
      </c>
      <c r="AK89" s="3"/>
      <c r="AL89" s="77" t="s">
        <v>10</v>
      </c>
      <c r="AM89" s="3"/>
      <c r="AN89" s="77" t="s">
        <v>10</v>
      </c>
      <c r="AO89" s="3"/>
      <c r="AP89" s="77" t="s">
        <v>10</v>
      </c>
      <c r="AQ89" s="3"/>
      <c r="AR89" s="77" t="s">
        <v>10</v>
      </c>
      <c r="AS89" s="3"/>
    </row>
    <row r="90" spans="2:45" ht="12" customHeight="1" x14ac:dyDescent="0.25">
      <c r="B90" s="76" t="s">
        <v>71</v>
      </c>
      <c r="C90" s="1" t="s">
        <v>12</v>
      </c>
      <c r="D90" s="77" t="s">
        <v>10</v>
      </c>
      <c r="F90" s="77" t="s">
        <v>10</v>
      </c>
      <c r="H90" s="77" t="s">
        <v>10</v>
      </c>
      <c r="I90" s="3"/>
      <c r="J90" s="77" t="s">
        <v>10</v>
      </c>
      <c r="K90" s="3"/>
      <c r="L90" s="77" t="s">
        <v>10</v>
      </c>
      <c r="M90" s="3"/>
      <c r="N90" s="77" t="s">
        <v>10</v>
      </c>
      <c r="O90" s="3"/>
      <c r="P90" s="77" t="s">
        <v>10</v>
      </c>
      <c r="R90" s="77" t="s">
        <v>10</v>
      </c>
      <c r="T90" s="77" t="s">
        <v>10</v>
      </c>
      <c r="U90" s="3"/>
      <c r="V90" s="77" t="s">
        <v>10</v>
      </c>
      <c r="W90" s="3"/>
      <c r="X90" s="77">
        <v>41.221105963264172</v>
      </c>
      <c r="Y90" s="2"/>
      <c r="Z90" s="77" t="s">
        <v>10</v>
      </c>
      <c r="AA90" s="2"/>
      <c r="AB90" s="77">
        <v>74.251521467608441</v>
      </c>
      <c r="AC90" s="3"/>
      <c r="AD90" s="77" t="s">
        <v>10</v>
      </c>
      <c r="AE90" s="2"/>
      <c r="AF90" s="77">
        <v>87.632330100578315</v>
      </c>
      <c r="AG90" s="2"/>
      <c r="AH90" s="77" t="s">
        <v>10</v>
      </c>
      <c r="AI90" s="2"/>
      <c r="AJ90" s="77">
        <v>106.00519938856047</v>
      </c>
      <c r="AK90" s="2"/>
      <c r="AL90" s="77" t="s">
        <v>10</v>
      </c>
      <c r="AM90" s="2"/>
      <c r="AN90" s="77">
        <v>81.025627431516909</v>
      </c>
      <c r="AO90" s="2"/>
      <c r="AP90" s="77" t="s">
        <v>10</v>
      </c>
      <c r="AQ90" s="2"/>
      <c r="AR90" s="77">
        <v>84.991895907166338</v>
      </c>
      <c r="AS90" s="3"/>
    </row>
    <row r="91" spans="2:45" ht="12" customHeight="1" x14ac:dyDescent="0.25">
      <c r="B91" s="76" t="s">
        <v>72</v>
      </c>
      <c r="C91" s="1" t="s">
        <v>9</v>
      </c>
      <c r="D91" s="77">
        <v>2.1887669103162959E-2</v>
      </c>
      <c r="F91" s="77">
        <v>2.3278710887033715E-2</v>
      </c>
      <c r="H91" s="77" t="s">
        <v>10</v>
      </c>
      <c r="I91" s="3"/>
      <c r="J91" s="77" t="s">
        <v>10</v>
      </c>
      <c r="K91" s="3"/>
      <c r="L91" s="77" t="s">
        <v>10</v>
      </c>
      <c r="M91" s="3"/>
      <c r="N91" s="77">
        <v>2.6844871021714865E-2</v>
      </c>
      <c r="O91" s="3"/>
      <c r="P91" s="77">
        <v>2.5070998888960305E-2</v>
      </c>
      <c r="Q91" s="3">
        <v>19</v>
      </c>
      <c r="R91" s="77">
        <v>6.5585793411771856E-2</v>
      </c>
      <c r="S91" s="3">
        <v>19</v>
      </c>
      <c r="T91" s="77">
        <v>0.11292406924991187</v>
      </c>
      <c r="U91" s="3">
        <v>19</v>
      </c>
      <c r="V91" s="77">
        <v>0.13487404164271785</v>
      </c>
      <c r="W91" s="3">
        <v>19</v>
      </c>
      <c r="X91" s="77">
        <v>0.11618333716107007</v>
      </c>
      <c r="Y91" s="3">
        <v>19</v>
      </c>
      <c r="Z91" s="77">
        <v>0.11472450615253096</v>
      </c>
      <c r="AA91" s="3">
        <v>19</v>
      </c>
      <c r="AB91" s="77">
        <v>0.12683835795752732</v>
      </c>
      <c r="AC91" s="3">
        <v>19</v>
      </c>
      <c r="AD91" s="77">
        <v>8.135324989443822E-2</v>
      </c>
      <c r="AE91" s="3">
        <v>19</v>
      </c>
      <c r="AF91" s="77">
        <v>0.11156085722693058</v>
      </c>
      <c r="AG91" s="3">
        <v>19</v>
      </c>
      <c r="AH91" s="77">
        <v>0.1492005553803204</v>
      </c>
      <c r="AI91" s="3">
        <v>19</v>
      </c>
      <c r="AJ91" s="77">
        <v>0.18641676662312276</v>
      </c>
      <c r="AK91" s="3">
        <v>19</v>
      </c>
      <c r="AL91" s="77">
        <v>0.18261603814430397</v>
      </c>
      <c r="AM91" s="3">
        <v>19</v>
      </c>
      <c r="AN91" s="77" t="s">
        <v>10</v>
      </c>
      <c r="AO91" s="3"/>
      <c r="AP91" s="77" t="s">
        <v>10</v>
      </c>
      <c r="AQ91" s="3"/>
      <c r="AR91" s="77" t="s">
        <v>10</v>
      </c>
      <c r="AS91" s="3"/>
    </row>
    <row r="92" spans="2:45" ht="12" customHeight="1" x14ac:dyDescent="0.25">
      <c r="B92" s="70" t="s">
        <v>73</v>
      </c>
      <c r="C92" s="71" t="s">
        <v>12</v>
      </c>
      <c r="D92" s="72" t="s">
        <v>10</v>
      </c>
      <c r="E92" s="73"/>
      <c r="F92" s="72" t="s">
        <v>10</v>
      </c>
      <c r="G92" s="73"/>
      <c r="H92" s="72" t="s">
        <v>10</v>
      </c>
      <c r="I92" s="73"/>
      <c r="J92" s="72" t="s">
        <v>10</v>
      </c>
      <c r="K92" s="73"/>
      <c r="L92" s="72" t="s">
        <v>10</v>
      </c>
      <c r="M92" s="73"/>
      <c r="N92" s="72" t="s">
        <v>10</v>
      </c>
      <c r="O92" s="73"/>
      <c r="P92" s="72" t="s">
        <v>10</v>
      </c>
      <c r="Q92" s="73"/>
      <c r="R92" s="72" t="s">
        <v>10</v>
      </c>
      <c r="S92" s="73"/>
      <c r="T92" s="72" t="s">
        <v>10</v>
      </c>
      <c r="U92" s="73"/>
      <c r="V92" s="72" t="s">
        <v>10</v>
      </c>
      <c r="W92" s="73"/>
      <c r="X92" s="72">
        <v>351.30275354900738</v>
      </c>
      <c r="Y92" s="73"/>
      <c r="Z92" s="72" t="s">
        <v>10</v>
      </c>
      <c r="AA92" s="73"/>
      <c r="AB92" s="72">
        <v>510.09694446557342</v>
      </c>
      <c r="AC92" s="73"/>
      <c r="AD92" s="72" t="s">
        <v>10</v>
      </c>
      <c r="AE92" s="73"/>
      <c r="AF92" s="72">
        <v>307.71792382188659</v>
      </c>
      <c r="AG92" s="73"/>
      <c r="AH92" s="72" t="s">
        <v>10</v>
      </c>
      <c r="AI92" s="73"/>
      <c r="AJ92" s="72">
        <v>305.00274878553563</v>
      </c>
      <c r="AK92" s="73"/>
      <c r="AL92" s="72" t="s">
        <v>10</v>
      </c>
      <c r="AM92" s="73"/>
      <c r="AN92" s="72">
        <v>346.13331388477565</v>
      </c>
      <c r="AO92" s="73"/>
      <c r="AP92" s="72" t="s">
        <v>10</v>
      </c>
      <c r="AQ92" s="73"/>
      <c r="AR92" s="72">
        <v>326.15788359295021</v>
      </c>
      <c r="AS92" s="73"/>
    </row>
    <row r="93" spans="2:45" ht="12" customHeight="1" x14ac:dyDescent="0.25">
      <c r="B93" s="70" t="s">
        <v>74</v>
      </c>
      <c r="C93" s="71" t="s">
        <v>12</v>
      </c>
      <c r="D93" s="72" t="s">
        <v>10</v>
      </c>
      <c r="E93" s="73"/>
      <c r="F93" s="72" t="s">
        <v>10</v>
      </c>
      <c r="G93" s="73"/>
      <c r="H93" s="72" t="s">
        <v>10</v>
      </c>
      <c r="I93" s="73"/>
      <c r="J93" s="72" t="s">
        <v>10</v>
      </c>
      <c r="K93" s="73"/>
      <c r="L93" s="72" t="s">
        <v>10</v>
      </c>
      <c r="M93" s="73"/>
      <c r="N93" s="72" t="s">
        <v>10</v>
      </c>
      <c r="O93" s="73"/>
      <c r="P93" s="72" t="s">
        <v>10</v>
      </c>
      <c r="Q93" s="73"/>
      <c r="R93" s="72" t="s">
        <v>10</v>
      </c>
      <c r="S93" s="73"/>
      <c r="T93" s="72" t="s">
        <v>10</v>
      </c>
      <c r="U93" s="73"/>
      <c r="V93" s="72" t="s">
        <v>10</v>
      </c>
      <c r="W93" s="73"/>
      <c r="X93" s="72">
        <v>694.10395781649515</v>
      </c>
      <c r="Y93" s="73">
        <v>3</v>
      </c>
      <c r="Z93" s="72" t="s">
        <v>10</v>
      </c>
      <c r="AA93" s="73"/>
      <c r="AB93" s="72">
        <v>1794.5610607944118</v>
      </c>
      <c r="AC93" s="73">
        <v>3</v>
      </c>
      <c r="AD93" s="72" t="s">
        <v>10</v>
      </c>
      <c r="AE93" s="73"/>
      <c r="AF93" s="72">
        <v>161.45636681730446</v>
      </c>
      <c r="AG93" s="73"/>
      <c r="AH93" s="72" t="s">
        <v>10</v>
      </c>
      <c r="AI93" s="73"/>
      <c r="AJ93" s="72">
        <v>184.09830007186841</v>
      </c>
      <c r="AK93" s="73"/>
      <c r="AL93" s="72" t="s">
        <v>10</v>
      </c>
      <c r="AM93" s="73"/>
      <c r="AN93" s="72">
        <v>145.56564908924474</v>
      </c>
      <c r="AO93" s="73"/>
      <c r="AP93" s="72" t="s">
        <v>10</v>
      </c>
      <c r="AQ93" s="73"/>
      <c r="AR93" s="72">
        <v>181.31135206274797</v>
      </c>
      <c r="AS93" s="73"/>
    </row>
    <row r="94" spans="2:45" ht="12" customHeight="1" x14ac:dyDescent="0.25">
      <c r="B94" s="70" t="s">
        <v>75</v>
      </c>
      <c r="C94" s="71" t="s">
        <v>9</v>
      </c>
      <c r="D94" s="72" t="s">
        <v>10</v>
      </c>
      <c r="E94" s="73"/>
      <c r="F94" s="72">
        <v>7.107716497727759E-2</v>
      </c>
      <c r="G94" s="73"/>
      <c r="H94" s="72">
        <v>8.2824209695251214E-2</v>
      </c>
      <c r="I94" s="73"/>
      <c r="J94" s="72">
        <v>8.293784723258045E-2</v>
      </c>
      <c r="K94" s="73"/>
      <c r="L94" s="72">
        <v>4.3656707619667431E-2</v>
      </c>
      <c r="M94" s="73"/>
      <c r="N94" s="72">
        <v>4.4138235865852894E-2</v>
      </c>
      <c r="O94" s="73"/>
      <c r="P94" s="72">
        <v>6.8803695236526352E-2</v>
      </c>
      <c r="Q94" s="73"/>
      <c r="R94" s="72">
        <v>5.0329451232464531E-2</v>
      </c>
      <c r="S94" s="73"/>
      <c r="T94" s="72">
        <v>5.6559875467376355E-2</v>
      </c>
      <c r="U94" s="73"/>
      <c r="V94" s="72">
        <v>5.0739603186134997E-2</v>
      </c>
      <c r="W94" s="73"/>
      <c r="X94" s="72">
        <v>2.434044164379116E-2</v>
      </c>
      <c r="Y94" s="73"/>
      <c r="Z94" s="72">
        <v>2.1708884944833692E-2</v>
      </c>
      <c r="AA94" s="73"/>
      <c r="AB94" s="72">
        <v>1.647662114294059E-2</v>
      </c>
      <c r="AC94" s="73"/>
      <c r="AD94" s="72">
        <v>1.5844009338511052E-2</v>
      </c>
      <c r="AE94" s="73"/>
      <c r="AF94" s="72">
        <v>1.962323798377771E-2</v>
      </c>
      <c r="AG94" s="73"/>
      <c r="AH94" s="72">
        <v>2.9181752227520966E-2</v>
      </c>
      <c r="AI94" s="73"/>
      <c r="AJ94" s="72">
        <v>1.0473190679835027E-2</v>
      </c>
      <c r="AK94" s="73"/>
      <c r="AL94" s="72">
        <v>1.368080611662623E-2</v>
      </c>
      <c r="AM94" s="73"/>
      <c r="AN94" s="72">
        <v>1.0826354953287903E-2</v>
      </c>
      <c r="AO94" s="73"/>
      <c r="AP94" s="72" t="s">
        <v>10</v>
      </c>
      <c r="AQ94" s="73"/>
      <c r="AR94" s="72" t="s">
        <v>10</v>
      </c>
      <c r="AS94" s="73"/>
    </row>
    <row r="95" spans="2:45" ht="12" customHeight="1" x14ac:dyDescent="0.25">
      <c r="B95" s="70" t="s">
        <v>76</v>
      </c>
      <c r="C95" s="71" t="s">
        <v>9</v>
      </c>
      <c r="D95" s="72" t="s">
        <v>10</v>
      </c>
      <c r="E95" s="73"/>
      <c r="F95" s="72" t="s">
        <v>10</v>
      </c>
      <c r="G95" s="73"/>
      <c r="H95" s="72" t="s">
        <v>10</v>
      </c>
      <c r="I95" s="73"/>
      <c r="J95" s="72">
        <v>0.76380493760520773</v>
      </c>
      <c r="K95" s="73"/>
      <c r="L95" s="72" t="s">
        <v>10</v>
      </c>
      <c r="M95" s="73"/>
      <c r="N95" s="72" t="s">
        <v>10</v>
      </c>
      <c r="O95" s="73"/>
      <c r="P95" s="72">
        <v>0.95208055772890743</v>
      </c>
      <c r="Q95" s="73"/>
      <c r="R95" s="72" t="s">
        <v>10</v>
      </c>
      <c r="S95" s="73"/>
      <c r="T95" s="72" t="s">
        <v>10</v>
      </c>
      <c r="U95" s="73"/>
      <c r="V95" s="72" t="s">
        <v>10</v>
      </c>
      <c r="W95" s="73"/>
      <c r="X95" s="72" t="s">
        <v>10</v>
      </c>
      <c r="Y95" s="73"/>
      <c r="Z95" s="72" t="s">
        <v>10</v>
      </c>
      <c r="AA95" s="73"/>
      <c r="AB95" s="72">
        <v>0.75005522243539924</v>
      </c>
      <c r="AC95" s="73">
        <v>13</v>
      </c>
      <c r="AD95" s="72">
        <v>9.5538729913053122E-2</v>
      </c>
      <c r="AE95" s="73">
        <v>13</v>
      </c>
      <c r="AF95" s="72" t="s">
        <v>10</v>
      </c>
      <c r="AG95" s="75"/>
      <c r="AH95" s="72" t="s">
        <v>10</v>
      </c>
      <c r="AI95" s="75"/>
      <c r="AJ95" s="72" t="s">
        <v>10</v>
      </c>
      <c r="AK95" s="75"/>
      <c r="AL95" s="72" t="s">
        <v>10</v>
      </c>
      <c r="AM95" s="75"/>
      <c r="AN95" s="72" t="s">
        <v>10</v>
      </c>
      <c r="AO95" s="75"/>
      <c r="AP95" s="72" t="s">
        <v>10</v>
      </c>
      <c r="AQ95" s="75"/>
      <c r="AR95" s="72" t="s">
        <v>10</v>
      </c>
      <c r="AS95" s="73"/>
    </row>
    <row r="96" spans="2:45" ht="12" customHeight="1" x14ac:dyDescent="0.25">
      <c r="B96" s="70" t="s">
        <v>77</v>
      </c>
      <c r="C96" s="71" t="s">
        <v>12</v>
      </c>
      <c r="D96" s="72" t="s">
        <v>10</v>
      </c>
      <c r="E96" s="73"/>
      <c r="F96" s="72" t="s">
        <v>10</v>
      </c>
      <c r="G96" s="73"/>
      <c r="H96" s="72" t="s">
        <v>10</v>
      </c>
      <c r="I96" s="73"/>
      <c r="J96" s="72" t="s">
        <v>10</v>
      </c>
      <c r="K96" s="73"/>
      <c r="L96" s="72" t="s">
        <v>10</v>
      </c>
      <c r="M96" s="73"/>
      <c r="N96" s="72" t="s">
        <v>10</v>
      </c>
      <c r="O96" s="73"/>
      <c r="P96" s="72" t="s">
        <v>10</v>
      </c>
      <c r="Q96" s="73"/>
      <c r="R96" s="72" t="s">
        <v>10</v>
      </c>
      <c r="S96" s="73"/>
      <c r="T96" s="72" t="s">
        <v>10</v>
      </c>
      <c r="U96" s="73"/>
      <c r="V96" s="72" t="s">
        <v>10</v>
      </c>
      <c r="W96" s="73"/>
      <c r="X96" s="72">
        <v>2933.4849418933336</v>
      </c>
      <c r="Y96" s="73">
        <v>12</v>
      </c>
      <c r="Z96" s="72" t="s">
        <v>10</v>
      </c>
      <c r="AA96" s="73"/>
      <c r="AB96" s="72">
        <v>1316.8481560033877</v>
      </c>
      <c r="AC96" s="73"/>
      <c r="AD96" s="72" t="s">
        <v>10</v>
      </c>
      <c r="AE96" s="73"/>
      <c r="AF96" s="72">
        <v>650.02075890642823</v>
      </c>
      <c r="AG96" s="73"/>
      <c r="AH96" s="72" t="s">
        <v>10</v>
      </c>
      <c r="AI96" s="73"/>
      <c r="AJ96" s="72">
        <v>802.14950705344631</v>
      </c>
      <c r="AK96" s="73"/>
      <c r="AL96" s="72" t="s">
        <v>10</v>
      </c>
      <c r="AM96" s="73"/>
      <c r="AN96" s="72">
        <v>795.27099625009782</v>
      </c>
      <c r="AO96" s="73"/>
      <c r="AP96" s="72" t="s">
        <v>10</v>
      </c>
      <c r="AQ96" s="73"/>
      <c r="AR96" s="72" t="s">
        <v>10</v>
      </c>
      <c r="AS96" s="73"/>
    </row>
    <row r="97" spans="2:45" ht="12" customHeight="1" x14ac:dyDescent="0.25">
      <c r="B97" s="76" t="s">
        <v>78</v>
      </c>
      <c r="C97" s="1" t="s">
        <v>9</v>
      </c>
      <c r="D97" s="77" t="s">
        <v>10</v>
      </c>
      <c r="F97" s="77" t="s">
        <v>10</v>
      </c>
      <c r="H97" s="77" t="s">
        <v>10</v>
      </c>
      <c r="I97" s="3"/>
      <c r="J97" s="77" t="s">
        <v>10</v>
      </c>
      <c r="K97" s="3"/>
      <c r="L97" s="77" t="s">
        <v>10</v>
      </c>
      <c r="M97" s="3"/>
      <c r="N97" s="77" t="s">
        <v>10</v>
      </c>
      <c r="O97" s="3"/>
      <c r="P97" s="77" t="s">
        <v>10</v>
      </c>
      <c r="R97" s="77" t="s">
        <v>10</v>
      </c>
      <c r="T97" s="77">
        <v>9639.303847320436</v>
      </c>
      <c r="U97" s="3">
        <v>20</v>
      </c>
      <c r="V97" s="77">
        <v>13224.548149343009</v>
      </c>
      <c r="W97" s="3">
        <v>20</v>
      </c>
      <c r="X97" s="77">
        <v>6616.2005768938989</v>
      </c>
      <c r="Y97" s="3">
        <v>20</v>
      </c>
      <c r="Z97" s="77">
        <v>6656.3553845011902</v>
      </c>
      <c r="AA97" s="3">
        <v>20</v>
      </c>
      <c r="AB97" s="77">
        <v>6602.4087454211613</v>
      </c>
      <c r="AC97" s="3">
        <v>20</v>
      </c>
      <c r="AD97" s="77">
        <v>13710.999600185094</v>
      </c>
      <c r="AE97" s="3">
        <v>20</v>
      </c>
      <c r="AF97" s="77">
        <v>5924.4351069337763</v>
      </c>
      <c r="AG97" s="3">
        <v>20</v>
      </c>
      <c r="AH97" s="77">
        <v>6875.5377734551721</v>
      </c>
      <c r="AI97" s="3">
        <v>20</v>
      </c>
      <c r="AJ97" s="77">
        <v>5634.145560450308</v>
      </c>
      <c r="AK97" s="3"/>
      <c r="AL97" s="77">
        <v>5974.7521637195214</v>
      </c>
      <c r="AM97" s="3"/>
      <c r="AN97" s="77">
        <v>5698.9355803979297</v>
      </c>
      <c r="AO97" s="3"/>
      <c r="AP97" s="77" t="s">
        <v>10</v>
      </c>
      <c r="AQ97" s="3"/>
      <c r="AR97" s="77" t="s">
        <v>10</v>
      </c>
      <c r="AS97" s="3"/>
    </row>
    <row r="98" spans="2:45" ht="12" customHeight="1" x14ac:dyDescent="0.25">
      <c r="B98" s="76" t="s">
        <v>79</v>
      </c>
      <c r="C98" s="1" t="s">
        <v>9</v>
      </c>
      <c r="D98" s="77" t="s">
        <v>10</v>
      </c>
      <c r="F98" s="77" t="s">
        <v>10</v>
      </c>
      <c r="H98" s="77" t="s">
        <v>10</v>
      </c>
      <c r="I98" s="3"/>
      <c r="J98" s="77" t="s">
        <v>10</v>
      </c>
      <c r="K98" s="3"/>
      <c r="L98" s="77" t="s">
        <v>10</v>
      </c>
      <c r="M98" s="3"/>
      <c r="N98" s="77" t="s">
        <v>10</v>
      </c>
      <c r="O98" s="3"/>
      <c r="P98" s="77" t="s">
        <v>10</v>
      </c>
      <c r="R98" s="77" t="s">
        <v>10</v>
      </c>
      <c r="T98" s="77">
        <v>1.0330897601205239E-6</v>
      </c>
      <c r="U98" s="3"/>
      <c r="V98" s="77" t="s">
        <v>10</v>
      </c>
      <c r="W98" s="3"/>
      <c r="X98" s="77" t="s">
        <v>10</v>
      </c>
      <c r="Y98" s="3"/>
      <c r="Z98" s="77" t="s">
        <v>10</v>
      </c>
      <c r="AA98" s="3"/>
      <c r="AB98" s="77" t="s">
        <v>10</v>
      </c>
      <c r="AC98" s="3"/>
      <c r="AD98" s="77" t="s">
        <v>10</v>
      </c>
      <c r="AE98" s="3"/>
      <c r="AF98" s="77" t="s">
        <v>10</v>
      </c>
      <c r="AG98" s="3"/>
      <c r="AH98" s="77" t="s">
        <v>10</v>
      </c>
      <c r="AI98" s="3"/>
      <c r="AJ98" s="77" t="s">
        <v>10</v>
      </c>
      <c r="AK98" s="3"/>
      <c r="AL98" s="77" t="s">
        <v>10</v>
      </c>
      <c r="AM98" s="3"/>
      <c r="AN98" s="77" t="s">
        <v>10</v>
      </c>
      <c r="AO98" s="3"/>
      <c r="AP98" s="77" t="s">
        <v>10</v>
      </c>
      <c r="AQ98" s="3"/>
      <c r="AR98" s="77" t="s">
        <v>10</v>
      </c>
      <c r="AS98" s="3"/>
    </row>
    <row r="99" spans="2:45" ht="12" customHeight="1" x14ac:dyDescent="0.25">
      <c r="B99" s="76" t="s">
        <v>80</v>
      </c>
      <c r="C99" s="1" t="s">
        <v>9</v>
      </c>
      <c r="D99" s="77" t="s">
        <v>10</v>
      </c>
      <c r="F99" s="77" t="s">
        <v>10</v>
      </c>
      <c r="H99" s="77" t="s">
        <v>10</v>
      </c>
      <c r="I99" s="3"/>
      <c r="J99" s="77" t="s">
        <v>10</v>
      </c>
      <c r="K99" s="3"/>
      <c r="L99" s="77" t="s">
        <v>10</v>
      </c>
      <c r="M99" s="3"/>
      <c r="N99" s="77">
        <v>759.7122702286822</v>
      </c>
      <c r="O99" s="3"/>
      <c r="P99" s="77" t="s">
        <v>10</v>
      </c>
      <c r="R99" s="77" t="s">
        <v>10</v>
      </c>
      <c r="T99" s="77" t="s">
        <v>10</v>
      </c>
      <c r="U99" s="3"/>
      <c r="V99" s="77" t="s">
        <v>10</v>
      </c>
      <c r="W99" s="3"/>
      <c r="X99" s="77" t="s">
        <v>10</v>
      </c>
      <c r="Y99" s="3"/>
      <c r="Z99" s="77" t="s">
        <v>10</v>
      </c>
      <c r="AA99" s="3"/>
      <c r="AB99" s="77" t="s">
        <v>10</v>
      </c>
      <c r="AC99" s="3"/>
      <c r="AD99" s="77" t="s">
        <v>10</v>
      </c>
      <c r="AE99" s="3"/>
      <c r="AF99" s="77" t="s">
        <v>10</v>
      </c>
      <c r="AG99" s="3"/>
      <c r="AH99" s="77" t="s">
        <v>10</v>
      </c>
      <c r="AI99" s="3"/>
      <c r="AJ99" s="77" t="s">
        <v>10</v>
      </c>
      <c r="AK99" s="3"/>
      <c r="AL99" s="77" t="s">
        <v>10</v>
      </c>
      <c r="AM99" s="3"/>
      <c r="AN99" s="77" t="s">
        <v>10</v>
      </c>
      <c r="AO99" s="3"/>
      <c r="AP99" s="77" t="s">
        <v>10</v>
      </c>
      <c r="AQ99" s="3"/>
      <c r="AR99" s="77" t="s">
        <v>10</v>
      </c>
      <c r="AS99" s="3"/>
    </row>
    <row r="100" spans="2:45" ht="12" customHeight="1" x14ac:dyDescent="0.25">
      <c r="B100" s="76" t="s">
        <v>81</v>
      </c>
      <c r="C100" s="1" t="s">
        <v>9</v>
      </c>
      <c r="D100" s="77" t="s">
        <v>10</v>
      </c>
      <c r="F100" s="77" t="s">
        <v>10</v>
      </c>
      <c r="H100" s="77" t="s">
        <v>10</v>
      </c>
      <c r="I100" s="3"/>
      <c r="J100" s="77" t="s">
        <v>10</v>
      </c>
      <c r="K100" s="3"/>
      <c r="L100" s="77" t="s">
        <v>10</v>
      </c>
      <c r="M100" s="3"/>
      <c r="N100" s="77" t="s">
        <v>10</v>
      </c>
      <c r="O100" s="3"/>
      <c r="P100" s="77" t="s">
        <v>10</v>
      </c>
      <c r="R100" s="77" t="s">
        <v>10</v>
      </c>
      <c r="T100" s="77" t="s">
        <v>10</v>
      </c>
      <c r="U100" s="3"/>
      <c r="V100" s="77" t="s">
        <v>10</v>
      </c>
      <c r="W100" s="3"/>
      <c r="X100" s="77" t="s">
        <v>10</v>
      </c>
      <c r="Y100" s="2"/>
      <c r="Z100" s="77" t="s">
        <v>10</v>
      </c>
      <c r="AA100" s="2"/>
      <c r="AB100" s="77" t="s">
        <v>10</v>
      </c>
      <c r="AC100" s="3"/>
      <c r="AD100" s="77" t="s">
        <v>10</v>
      </c>
      <c r="AE100" s="2"/>
      <c r="AF100" s="77">
        <v>680.93926729046484</v>
      </c>
      <c r="AG100" s="2"/>
      <c r="AH100" s="77">
        <v>796.91890331486616</v>
      </c>
      <c r="AI100" s="2"/>
      <c r="AJ100" s="77">
        <v>861.41483643596632</v>
      </c>
      <c r="AK100" s="2"/>
      <c r="AL100" s="77">
        <v>957.86345185368305</v>
      </c>
      <c r="AM100" s="2"/>
      <c r="AN100" s="77">
        <v>1049.192792973756</v>
      </c>
      <c r="AO100" s="2"/>
      <c r="AP100" s="77" t="s">
        <v>10</v>
      </c>
      <c r="AQ100" s="2"/>
      <c r="AR100" s="77" t="s">
        <v>10</v>
      </c>
      <c r="AS100" s="3"/>
    </row>
    <row r="101" spans="2:45" ht="12" customHeight="1" x14ac:dyDescent="0.25">
      <c r="B101" s="76" t="s">
        <v>82</v>
      </c>
      <c r="C101" s="1" t="s">
        <v>9</v>
      </c>
      <c r="D101" s="77" t="s">
        <v>10</v>
      </c>
      <c r="F101" s="77" t="s">
        <v>10</v>
      </c>
      <c r="H101" s="77" t="s">
        <v>10</v>
      </c>
      <c r="I101" s="3"/>
      <c r="J101" s="77" t="s">
        <v>10</v>
      </c>
      <c r="K101" s="3"/>
      <c r="L101" s="77" t="s">
        <v>10</v>
      </c>
      <c r="M101" s="3"/>
      <c r="N101" s="77" t="s">
        <v>10</v>
      </c>
      <c r="O101" s="3"/>
      <c r="P101" s="77">
        <v>12.839064910296678</v>
      </c>
      <c r="Q101" s="3">
        <v>21</v>
      </c>
      <c r="R101" s="77">
        <v>21.723601187279538</v>
      </c>
      <c r="S101" s="3">
        <v>21</v>
      </c>
      <c r="T101" s="77">
        <v>20.816707527077845</v>
      </c>
      <c r="U101" s="3">
        <v>21</v>
      </c>
      <c r="V101" s="77">
        <v>23.416965790723822</v>
      </c>
      <c r="W101" s="3">
        <v>21</v>
      </c>
      <c r="X101" s="77">
        <v>30.135498088292891</v>
      </c>
      <c r="Y101" s="3">
        <v>21</v>
      </c>
      <c r="Z101" s="77">
        <v>36.901232599136684</v>
      </c>
      <c r="AA101" s="3">
        <v>21</v>
      </c>
      <c r="AB101" s="77">
        <v>45.11314332653177</v>
      </c>
      <c r="AC101" s="3">
        <v>21</v>
      </c>
      <c r="AD101" s="77">
        <v>53.776672161525411</v>
      </c>
      <c r="AE101" s="3">
        <v>21</v>
      </c>
      <c r="AF101" s="77">
        <v>51.813841211433953</v>
      </c>
      <c r="AG101" s="3">
        <v>21</v>
      </c>
      <c r="AH101" s="77">
        <v>39.176764129138505</v>
      </c>
      <c r="AI101" s="3">
        <v>21</v>
      </c>
      <c r="AJ101" s="77" t="s">
        <v>10</v>
      </c>
      <c r="AK101" s="3"/>
      <c r="AL101" s="77" t="s">
        <v>10</v>
      </c>
      <c r="AM101" s="3"/>
      <c r="AN101" s="77" t="s">
        <v>10</v>
      </c>
      <c r="AO101" s="3"/>
      <c r="AP101" s="77" t="s">
        <v>10</v>
      </c>
      <c r="AQ101" s="3"/>
      <c r="AR101" s="77" t="s">
        <v>10</v>
      </c>
      <c r="AS101" s="3"/>
    </row>
    <row r="102" spans="2:45" ht="12" customHeight="1" x14ac:dyDescent="0.25">
      <c r="B102" s="70" t="s">
        <v>83</v>
      </c>
      <c r="C102" s="71" t="s">
        <v>12</v>
      </c>
      <c r="D102" s="72" t="s">
        <v>10</v>
      </c>
      <c r="E102" s="73"/>
      <c r="F102" s="72" t="s">
        <v>10</v>
      </c>
      <c r="G102" s="73"/>
      <c r="H102" s="72" t="s">
        <v>10</v>
      </c>
      <c r="I102" s="73"/>
      <c r="J102" s="72" t="s">
        <v>10</v>
      </c>
      <c r="K102" s="73"/>
      <c r="L102" s="72" t="s">
        <v>10</v>
      </c>
      <c r="M102" s="73"/>
      <c r="N102" s="72" t="s">
        <v>10</v>
      </c>
      <c r="O102" s="73"/>
      <c r="P102" s="72" t="s">
        <v>10</v>
      </c>
      <c r="Q102" s="73"/>
      <c r="R102" s="72" t="s">
        <v>10</v>
      </c>
      <c r="S102" s="73"/>
      <c r="T102" s="72" t="s">
        <v>10</v>
      </c>
      <c r="U102" s="73"/>
      <c r="V102" s="72" t="s">
        <v>10</v>
      </c>
      <c r="W102" s="73"/>
      <c r="X102" s="72">
        <v>96.514697513045036</v>
      </c>
      <c r="Y102" s="73"/>
      <c r="Z102" s="72" t="s">
        <v>10</v>
      </c>
      <c r="AA102" s="73"/>
      <c r="AB102" s="72">
        <v>115.4892573348673</v>
      </c>
      <c r="AC102" s="73"/>
      <c r="AD102" s="72" t="s">
        <v>10</v>
      </c>
      <c r="AE102" s="73"/>
      <c r="AF102" s="72">
        <v>108.71010864515539</v>
      </c>
      <c r="AG102" s="73"/>
      <c r="AH102" s="72" t="s">
        <v>10</v>
      </c>
      <c r="AI102" s="73"/>
      <c r="AJ102" s="72">
        <v>81.803935883736855</v>
      </c>
      <c r="AK102" s="73"/>
      <c r="AL102" s="72" t="s">
        <v>10</v>
      </c>
      <c r="AM102" s="73"/>
      <c r="AN102" s="72">
        <v>69.859670415682615</v>
      </c>
      <c r="AO102" s="73"/>
      <c r="AP102" s="72" t="s">
        <v>10</v>
      </c>
      <c r="AQ102" s="73"/>
      <c r="AR102" s="72">
        <v>68.225212500086258</v>
      </c>
      <c r="AS102" s="73"/>
    </row>
    <row r="103" spans="2:45" ht="12" customHeight="1" x14ac:dyDescent="0.25">
      <c r="B103" s="70" t="s">
        <v>84</v>
      </c>
      <c r="C103" s="71" t="s">
        <v>12</v>
      </c>
      <c r="D103" s="72" t="s">
        <v>10</v>
      </c>
      <c r="E103" s="73"/>
      <c r="F103" s="72" t="s">
        <v>10</v>
      </c>
      <c r="G103" s="73"/>
      <c r="H103" s="72" t="s">
        <v>10</v>
      </c>
      <c r="I103" s="73"/>
      <c r="J103" s="72" t="s">
        <v>10</v>
      </c>
      <c r="K103" s="73"/>
      <c r="L103" s="72" t="s">
        <v>10</v>
      </c>
      <c r="M103" s="73"/>
      <c r="N103" s="72" t="s">
        <v>10</v>
      </c>
      <c r="O103" s="73"/>
      <c r="P103" s="72" t="s">
        <v>10</v>
      </c>
      <c r="Q103" s="73"/>
      <c r="R103" s="72" t="s">
        <v>10</v>
      </c>
      <c r="S103" s="73"/>
      <c r="T103" s="72" t="s">
        <v>10</v>
      </c>
      <c r="U103" s="73"/>
      <c r="V103" s="72" t="s">
        <v>10</v>
      </c>
      <c r="W103" s="73"/>
      <c r="X103" s="72">
        <v>20.041094030593378</v>
      </c>
      <c r="Y103" s="79"/>
      <c r="Z103" s="72" t="s">
        <v>10</v>
      </c>
      <c r="AA103" s="79"/>
      <c r="AB103" s="72">
        <v>21.605558106617735</v>
      </c>
      <c r="AC103" s="79"/>
      <c r="AD103" s="72" t="s">
        <v>10</v>
      </c>
      <c r="AE103" s="79"/>
      <c r="AF103" s="72">
        <v>28.303169894250384</v>
      </c>
      <c r="AG103" s="79"/>
      <c r="AH103" s="72" t="s">
        <v>10</v>
      </c>
      <c r="AI103" s="73"/>
      <c r="AJ103" s="72">
        <v>21.672323640033024</v>
      </c>
      <c r="AK103" s="79"/>
      <c r="AL103" s="72" t="s">
        <v>10</v>
      </c>
      <c r="AM103" s="79"/>
      <c r="AN103" s="72">
        <v>24.620828821589008</v>
      </c>
      <c r="AO103" s="79"/>
      <c r="AP103" s="72" t="s">
        <v>10</v>
      </c>
      <c r="AQ103" s="73"/>
      <c r="AR103" s="72">
        <v>28.624926952765342</v>
      </c>
      <c r="AS103" s="73"/>
    </row>
    <row r="104" spans="2:45" ht="12" customHeight="1" x14ac:dyDescent="0.25">
      <c r="B104" s="70" t="s">
        <v>85</v>
      </c>
      <c r="C104" s="71" t="s">
        <v>9</v>
      </c>
      <c r="D104" s="72" t="s">
        <v>10</v>
      </c>
      <c r="E104" s="73"/>
      <c r="F104" s="72" t="s">
        <v>10</v>
      </c>
      <c r="G104" s="73"/>
      <c r="H104" s="72" t="s">
        <v>10</v>
      </c>
      <c r="I104" s="73"/>
      <c r="J104" s="72" t="s">
        <v>10</v>
      </c>
      <c r="K104" s="73"/>
      <c r="L104" s="72" t="s">
        <v>10</v>
      </c>
      <c r="M104" s="73"/>
      <c r="N104" s="72" t="s">
        <v>10</v>
      </c>
      <c r="O104" s="73"/>
      <c r="P104" s="72" t="s">
        <v>10</v>
      </c>
      <c r="Q104" s="73"/>
      <c r="R104" s="72" t="s">
        <v>10</v>
      </c>
      <c r="S104" s="73"/>
      <c r="T104" s="72" t="s">
        <v>10</v>
      </c>
      <c r="U104" s="73"/>
      <c r="V104" s="72" t="s">
        <v>10</v>
      </c>
      <c r="W104" s="73"/>
      <c r="X104" s="72" t="s">
        <v>10</v>
      </c>
      <c r="Y104" s="73"/>
      <c r="Z104" s="72" t="s">
        <v>10</v>
      </c>
      <c r="AA104" s="73"/>
      <c r="AB104" s="72" t="s">
        <v>10</v>
      </c>
      <c r="AC104" s="73"/>
      <c r="AD104" s="72" t="s">
        <v>10</v>
      </c>
      <c r="AE104" s="73"/>
      <c r="AF104" s="72" t="s">
        <v>10</v>
      </c>
      <c r="AG104" s="73"/>
      <c r="AH104" s="72" t="s">
        <v>10</v>
      </c>
      <c r="AI104" s="73"/>
      <c r="AJ104" s="72" t="s">
        <v>10</v>
      </c>
      <c r="AK104" s="73"/>
      <c r="AL104" s="72">
        <v>640.64170239963323</v>
      </c>
      <c r="AM104" s="73">
        <v>22</v>
      </c>
      <c r="AN104" s="72" t="s">
        <v>10</v>
      </c>
      <c r="AO104" s="73"/>
      <c r="AP104" s="72" t="s">
        <v>10</v>
      </c>
      <c r="AQ104" s="73"/>
      <c r="AR104" s="72" t="s">
        <v>10</v>
      </c>
      <c r="AS104" s="73"/>
    </row>
    <row r="105" spans="2:45" ht="12" customHeight="1" x14ac:dyDescent="0.25">
      <c r="B105" s="70" t="s">
        <v>86</v>
      </c>
      <c r="C105" s="71" t="s">
        <v>12</v>
      </c>
      <c r="D105" s="72" t="s">
        <v>10</v>
      </c>
      <c r="E105" s="73"/>
      <c r="F105" s="72" t="s">
        <v>10</v>
      </c>
      <c r="G105" s="73"/>
      <c r="H105" s="72" t="s">
        <v>10</v>
      </c>
      <c r="I105" s="73"/>
      <c r="J105" s="72" t="s">
        <v>10</v>
      </c>
      <c r="K105" s="73"/>
      <c r="L105" s="72" t="s">
        <v>10</v>
      </c>
      <c r="M105" s="73"/>
      <c r="N105" s="72" t="s">
        <v>10</v>
      </c>
      <c r="O105" s="73"/>
      <c r="P105" s="72" t="s">
        <v>10</v>
      </c>
      <c r="Q105" s="73"/>
      <c r="R105" s="72" t="s">
        <v>10</v>
      </c>
      <c r="S105" s="73"/>
      <c r="T105" s="72" t="s">
        <v>10</v>
      </c>
      <c r="U105" s="73"/>
      <c r="V105" s="72" t="s">
        <v>10</v>
      </c>
      <c r="W105" s="73"/>
      <c r="X105" s="72">
        <v>65.370239252818763</v>
      </c>
      <c r="Y105" s="73"/>
      <c r="Z105" s="72" t="s">
        <v>10</v>
      </c>
      <c r="AA105" s="73"/>
      <c r="AB105" s="72">
        <v>82.162479025932328</v>
      </c>
      <c r="AC105" s="73"/>
      <c r="AD105" s="72" t="s">
        <v>10</v>
      </c>
      <c r="AE105" s="73"/>
      <c r="AF105" s="72">
        <v>72.466497768934403</v>
      </c>
      <c r="AG105" s="73"/>
      <c r="AH105" s="72" t="s">
        <v>10</v>
      </c>
      <c r="AI105" s="73"/>
      <c r="AJ105" s="72">
        <v>57.943813203443504</v>
      </c>
      <c r="AK105" s="73"/>
      <c r="AL105" s="72" t="s">
        <v>10</v>
      </c>
      <c r="AM105" s="73"/>
      <c r="AN105" s="72">
        <v>58.93466419179763</v>
      </c>
      <c r="AO105" s="73"/>
      <c r="AP105" s="72" t="s">
        <v>10</v>
      </c>
      <c r="AQ105" s="73"/>
      <c r="AR105" s="72">
        <v>54.511776322779347</v>
      </c>
      <c r="AS105" s="73"/>
    </row>
    <row r="106" spans="2:45" ht="12" customHeight="1" x14ac:dyDescent="0.25">
      <c r="B106" s="70" t="s">
        <v>87</v>
      </c>
      <c r="C106" s="71" t="s">
        <v>9</v>
      </c>
      <c r="D106" s="72" t="s">
        <v>10</v>
      </c>
      <c r="E106" s="73"/>
      <c r="F106" s="72" t="s">
        <v>10</v>
      </c>
      <c r="G106" s="73"/>
      <c r="H106" s="72">
        <v>3.4181805445919333</v>
      </c>
      <c r="I106" s="73"/>
      <c r="J106" s="72" t="s">
        <v>10</v>
      </c>
      <c r="K106" s="73"/>
      <c r="L106" s="72" t="s">
        <v>10</v>
      </c>
      <c r="M106" s="73"/>
      <c r="N106" s="72" t="s">
        <v>10</v>
      </c>
      <c r="O106" s="73"/>
      <c r="P106" s="72" t="s">
        <v>10</v>
      </c>
      <c r="Q106" s="73"/>
      <c r="R106" s="72" t="s">
        <v>10</v>
      </c>
      <c r="S106" s="73"/>
      <c r="T106" s="72" t="s">
        <v>10</v>
      </c>
      <c r="U106" s="73"/>
      <c r="V106" s="72" t="s">
        <v>10</v>
      </c>
      <c r="W106" s="73"/>
      <c r="X106" s="72" t="s">
        <v>10</v>
      </c>
      <c r="Y106" s="73"/>
      <c r="Z106" s="72" t="s">
        <v>10</v>
      </c>
      <c r="AA106" s="73"/>
      <c r="AB106" s="72" t="s">
        <v>10</v>
      </c>
      <c r="AC106" s="73"/>
      <c r="AD106" s="72" t="s">
        <v>10</v>
      </c>
      <c r="AE106" s="73"/>
      <c r="AF106" s="72" t="s">
        <v>10</v>
      </c>
      <c r="AG106" s="73"/>
      <c r="AH106" s="72" t="s">
        <v>10</v>
      </c>
      <c r="AI106" s="73"/>
      <c r="AJ106" s="72" t="s">
        <v>10</v>
      </c>
      <c r="AK106" s="73"/>
      <c r="AL106" s="72" t="s">
        <v>10</v>
      </c>
      <c r="AM106" s="73"/>
      <c r="AN106" s="72" t="s">
        <v>10</v>
      </c>
      <c r="AO106" s="73"/>
      <c r="AP106" s="72" t="s">
        <v>10</v>
      </c>
      <c r="AQ106" s="73"/>
      <c r="AR106" s="72" t="s">
        <v>10</v>
      </c>
      <c r="AS106" s="73"/>
    </row>
    <row r="107" spans="2:45" ht="13.2" x14ac:dyDescent="0.25">
      <c r="B107" s="80" t="s">
        <v>88</v>
      </c>
      <c r="C107" s="81" t="s">
        <v>9</v>
      </c>
      <c r="D107" s="82" t="s">
        <v>10</v>
      </c>
      <c r="E107" s="83"/>
      <c r="F107" s="82" t="s">
        <v>10</v>
      </c>
      <c r="G107" s="83"/>
      <c r="H107" s="82" t="s">
        <v>10</v>
      </c>
      <c r="I107" s="83"/>
      <c r="J107" s="82" t="s">
        <v>10</v>
      </c>
      <c r="K107" s="83"/>
      <c r="L107" s="82" t="s">
        <v>10</v>
      </c>
      <c r="M107" s="83"/>
      <c r="N107" s="82" t="s">
        <v>10</v>
      </c>
      <c r="O107" s="83"/>
      <c r="P107" s="82">
        <v>0.12309262867547816</v>
      </c>
      <c r="Q107" s="83">
        <v>23</v>
      </c>
      <c r="R107" s="82" t="s">
        <v>10</v>
      </c>
      <c r="S107" s="83"/>
      <c r="T107" s="82" t="s">
        <v>10</v>
      </c>
      <c r="U107" s="83"/>
      <c r="V107" s="82">
        <v>0.14481840655526224</v>
      </c>
      <c r="W107" s="83">
        <v>24</v>
      </c>
      <c r="X107" s="82">
        <v>0.10588575949725204</v>
      </c>
      <c r="Y107" s="83">
        <v>24</v>
      </c>
      <c r="Z107" s="82">
        <v>0.12939985705742418</v>
      </c>
      <c r="AA107" s="83">
        <v>24</v>
      </c>
      <c r="AB107" s="82">
        <v>0.11480552990528792</v>
      </c>
      <c r="AC107" s="83">
        <v>24</v>
      </c>
      <c r="AD107" s="82">
        <v>0.1872613694924288</v>
      </c>
      <c r="AE107" s="83" t="s">
        <v>89</v>
      </c>
      <c r="AF107" s="82">
        <v>0.25942326754758538</v>
      </c>
      <c r="AG107" s="83">
        <v>24</v>
      </c>
      <c r="AH107" s="82">
        <v>0.31153991360976346</v>
      </c>
      <c r="AI107" s="83">
        <v>24</v>
      </c>
      <c r="AJ107" s="82">
        <v>8.755084493861269E-2</v>
      </c>
      <c r="AK107" s="83">
        <v>24</v>
      </c>
      <c r="AL107" s="82" t="s">
        <v>10</v>
      </c>
      <c r="AM107" s="83"/>
      <c r="AN107" s="82">
        <v>9.674704776769695E-2</v>
      </c>
      <c r="AO107" s="83">
        <v>24</v>
      </c>
      <c r="AP107" s="82" t="s">
        <v>10</v>
      </c>
      <c r="AQ107" s="83"/>
      <c r="AR107" s="82" t="s">
        <v>10</v>
      </c>
      <c r="AS107" s="83"/>
    </row>
    <row r="108" spans="2:45" ht="12" customHeight="1" x14ac:dyDescent="0.25">
      <c r="B108" s="80" t="s">
        <v>90</v>
      </c>
      <c r="C108" s="81" t="s">
        <v>12</v>
      </c>
      <c r="D108" s="82" t="s">
        <v>10</v>
      </c>
      <c r="E108" s="83"/>
      <c r="F108" s="82" t="s">
        <v>10</v>
      </c>
      <c r="G108" s="83"/>
      <c r="H108" s="82" t="s">
        <v>10</v>
      </c>
      <c r="I108" s="83"/>
      <c r="J108" s="82" t="s">
        <v>10</v>
      </c>
      <c r="K108" s="83"/>
      <c r="L108" s="82" t="s">
        <v>10</v>
      </c>
      <c r="M108" s="83"/>
      <c r="N108" s="82" t="s">
        <v>10</v>
      </c>
      <c r="O108" s="83"/>
      <c r="P108" s="82" t="s">
        <v>10</v>
      </c>
      <c r="Q108" s="83"/>
      <c r="R108" s="82" t="s">
        <v>10</v>
      </c>
      <c r="S108" s="83"/>
      <c r="T108" s="82" t="s">
        <v>10</v>
      </c>
      <c r="U108" s="83"/>
      <c r="V108" s="82" t="s">
        <v>10</v>
      </c>
      <c r="W108" s="83"/>
      <c r="X108" s="82">
        <v>180.88610444428267</v>
      </c>
      <c r="Y108" s="83"/>
      <c r="Z108" s="82" t="s">
        <v>10</v>
      </c>
      <c r="AA108" s="83"/>
      <c r="AB108" s="82">
        <v>292.0617027085529</v>
      </c>
      <c r="AC108" s="83"/>
      <c r="AD108" s="82" t="s">
        <v>10</v>
      </c>
      <c r="AE108" s="83"/>
      <c r="AF108" s="82">
        <v>223.64128847289601</v>
      </c>
      <c r="AG108" s="83"/>
      <c r="AH108" s="82" t="s">
        <v>10</v>
      </c>
      <c r="AI108" s="83"/>
      <c r="AJ108" s="82">
        <v>269.41803270563702</v>
      </c>
      <c r="AK108" s="83"/>
      <c r="AL108" s="82" t="s">
        <v>10</v>
      </c>
      <c r="AM108" s="83"/>
      <c r="AN108" s="82">
        <v>282.57569557865662</v>
      </c>
      <c r="AO108" s="83"/>
      <c r="AP108" s="82" t="s">
        <v>10</v>
      </c>
      <c r="AQ108" s="83"/>
      <c r="AR108" s="82">
        <v>264.66954824503591</v>
      </c>
      <c r="AS108" s="83"/>
    </row>
    <row r="109" spans="2:45" ht="12" customHeight="1" x14ac:dyDescent="0.25">
      <c r="B109" s="80" t="s">
        <v>91</v>
      </c>
      <c r="C109" s="81" t="s">
        <v>9</v>
      </c>
      <c r="D109" s="82" t="s">
        <v>10</v>
      </c>
      <c r="E109" s="83"/>
      <c r="F109" s="82" t="s">
        <v>10</v>
      </c>
      <c r="G109" s="83"/>
      <c r="H109" s="82" t="s">
        <v>10</v>
      </c>
      <c r="I109" s="83"/>
      <c r="J109" s="82" t="s">
        <v>10</v>
      </c>
      <c r="K109" s="83"/>
      <c r="L109" s="82" t="s">
        <v>10</v>
      </c>
      <c r="M109" s="83"/>
      <c r="N109" s="82" t="s">
        <v>10</v>
      </c>
      <c r="O109" s="83"/>
      <c r="P109" s="82" t="s">
        <v>10</v>
      </c>
      <c r="Q109" s="83"/>
      <c r="R109" s="82" t="s">
        <v>10</v>
      </c>
      <c r="S109" s="83"/>
      <c r="T109" s="82" t="s">
        <v>10</v>
      </c>
      <c r="U109" s="83"/>
      <c r="V109" s="82">
        <v>2.6582928131493495E-3</v>
      </c>
      <c r="W109" s="83"/>
      <c r="X109" s="82" t="s">
        <v>10</v>
      </c>
      <c r="Y109" s="83"/>
      <c r="Z109" s="82" t="s">
        <v>10</v>
      </c>
      <c r="AA109" s="83"/>
      <c r="AB109" s="82" t="s">
        <v>10</v>
      </c>
      <c r="AC109" s="83"/>
      <c r="AD109" s="82" t="s">
        <v>10</v>
      </c>
      <c r="AE109" s="83"/>
      <c r="AF109" s="82" t="s">
        <v>10</v>
      </c>
      <c r="AG109" s="83"/>
      <c r="AH109" s="82" t="s">
        <v>10</v>
      </c>
      <c r="AI109" s="83"/>
      <c r="AJ109" s="82" t="s">
        <v>10</v>
      </c>
      <c r="AK109" s="83"/>
      <c r="AL109" s="82" t="s">
        <v>10</v>
      </c>
      <c r="AM109" s="83"/>
      <c r="AN109" s="82" t="s">
        <v>10</v>
      </c>
      <c r="AO109" s="83"/>
      <c r="AP109" s="82" t="s">
        <v>10</v>
      </c>
      <c r="AQ109" s="83"/>
      <c r="AR109" s="82" t="s">
        <v>10</v>
      </c>
      <c r="AS109" s="83"/>
    </row>
    <row r="110" spans="2:45" ht="12" customHeight="1" x14ac:dyDescent="0.25">
      <c r="B110" s="80" t="s">
        <v>92</v>
      </c>
      <c r="C110" s="81" t="s">
        <v>9</v>
      </c>
      <c r="D110" s="82" t="s">
        <v>10</v>
      </c>
      <c r="E110" s="83"/>
      <c r="F110" s="82" t="s">
        <v>10</v>
      </c>
      <c r="G110" s="83"/>
      <c r="H110" s="82" t="s">
        <v>10</v>
      </c>
      <c r="I110" s="83"/>
      <c r="J110" s="82">
        <v>28.375617931520846</v>
      </c>
      <c r="K110" s="83"/>
      <c r="L110" s="82">
        <v>26.726105612622586</v>
      </c>
      <c r="M110" s="83"/>
      <c r="N110" s="82">
        <v>25.817296126500363</v>
      </c>
      <c r="O110" s="83"/>
      <c r="P110" s="82">
        <v>26.318592592684752</v>
      </c>
      <c r="Q110" s="83"/>
      <c r="R110" s="82">
        <v>26.019009267403415</v>
      </c>
      <c r="S110" s="83"/>
      <c r="T110" s="82">
        <v>27.753234269151086</v>
      </c>
      <c r="U110" s="83"/>
      <c r="V110" s="82">
        <v>27.770383484619696</v>
      </c>
      <c r="W110" s="83"/>
      <c r="X110" s="82">
        <v>27.643348574583268</v>
      </c>
      <c r="Y110" s="83"/>
      <c r="Z110" s="82">
        <v>27.541612164817327</v>
      </c>
      <c r="AA110" s="83"/>
      <c r="AB110" s="82">
        <v>27.684385791829193</v>
      </c>
      <c r="AC110" s="83"/>
      <c r="AD110" s="82">
        <v>27.865869828379399</v>
      </c>
      <c r="AE110" s="83"/>
      <c r="AF110" s="82" t="s">
        <v>10</v>
      </c>
      <c r="AG110" s="83"/>
      <c r="AH110" s="82" t="s">
        <v>10</v>
      </c>
      <c r="AI110" s="83"/>
      <c r="AJ110" s="82" t="s">
        <v>10</v>
      </c>
      <c r="AK110" s="83"/>
      <c r="AL110" s="82" t="s">
        <v>10</v>
      </c>
      <c r="AM110" s="83"/>
      <c r="AN110" s="82" t="s">
        <v>10</v>
      </c>
      <c r="AO110" s="83"/>
      <c r="AP110" s="82" t="s">
        <v>10</v>
      </c>
      <c r="AQ110" s="83"/>
      <c r="AR110" s="82" t="s">
        <v>10</v>
      </c>
      <c r="AS110" s="83"/>
    </row>
    <row r="111" spans="2:45" ht="26.4" customHeight="1" x14ac:dyDescent="0.25">
      <c r="B111" s="85" t="s">
        <v>93</v>
      </c>
      <c r="C111" s="86" t="s">
        <v>9</v>
      </c>
      <c r="D111" s="87" t="s">
        <v>10</v>
      </c>
      <c r="E111" s="88"/>
      <c r="F111" s="87" t="s">
        <v>10</v>
      </c>
      <c r="G111" s="88"/>
      <c r="H111" s="87" t="s">
        <v>10</v>
      </c>
      <c r="I111" s="88"/>
      <c r="J111" s="87" t="s">
        <v>10</v>
      </c>
      <c r="K111" s="88"/>
      <c r="L111" s="87" t="s">
        <v>10</v>
      </c>
      <c r="M111" s="88"/>
      <c r="N111" s="87" t="s">
        <v>10</v>
      </c>
      <c r="O111" s="88"/>
      <c r="P111" s="87" t="s">
        <v>10</v>
      </c>
      <c r="Q111" s="88"/>
      <c r="R111" s="87" t="s">
        <v>10</v>
      </c>
      <c r="S111" s="88"/>
      <c r="T111" s="87" t="s">
        <v>10</v>
      </c>
      <c r="U111" s="88"/>
      <c r="V111" s="87" t="s">
        <v>10</v>
      </c>
      <c r="W111" s="88"/>
      <c r="X111" s="87" t="s">
        <v>10</v>
      </c>
      <c r="Y111" s="89"/>
      <c r="Z111" s="87" t="s">
        <v>10</v>
      </c>
      <c r="AA111" s="89"/>
      <c r="AB111" s="87" t="s">
        <v>10</v>
      </c>
      <c r="AC111" s="89"/>
      <c r="AD111" s="87" t="s">
        <v>10</v>
      </c>
      <c r="AE111" s="89"/>
      <c r="AF111" s="87">
        <v>1.0641115213986203</v>
      </c>
      <c r="AG111" s="88">
        <v>26</v>
      </c>
      <c r="AH111" s="87" t="s">
        <v>10</v>
      </c>
      <c r="AI111" s="88"/>
      <c r="AJ111" s="87">
        <v>113.62978107297447</v>
      </c>
      <c r="AK111" s="89"/>
      <c r="AL111" s="87" t="s">
        <v>10</v>
      </c>
      <c r="AM111" s="89"/>
      <c r="AN111" s="87">
        <v>100.59444842482804</v>
      </c>
      <c r="AO111" s="89"/>
      <c r="AP111" s="87" t="s">
        <v>10</v>
      </c>
      <c r="AQ111" s="88"/>
      <c r="AR111" s="87" t="s">
        <v>10</v>
      </c>
      <c r="AS111" s="88"/>
    </row>
    <row r="112" spans="2:45" ht="12" customHeight="1" x14ac:dyDescent="0.25">
      <c r="B112" s="70" t="s">
        <v>94</v>
      </c>
      <c r="C112" s="71" t="s">
        <v>9</v>
      </c>
      <c r="D112" s="72" t="s">
        <v>10</v>
      </c>
      <c r="E112" s="73"/>
      <c r="F112" s="72" t="s">
        <v>10</v>
      </c>
      <c r="G112" s="73"/>
      <c r="H112" s="72" t="s">
        <v>10</v>
      </c>
      <c r="I112" s="73"/>
      <c r="J112" s="72" t="s">
        <v>10</v>
      </c>
      <c r="K112" s="73"/>
      <c r="L112" s="72" t="s">
        <v>10</v>
      </c>
      <c r="M112" s="73"/>
      <c r="N112" s="72" t="s">
        <v>10</v>
      </c>
      <c r="O112" s="73"/>
      <c r="P112" s="72" t="s">
        <v>10</v>
      </c>
      <c r="Q112" s="73"/>
      <c r="R112" s="72" t="s">
        <v>10</v>
      </c>
      <c r="S112" s="73"/>
      <c r="T112" s="72" t="s">
        <v>10</v>
      </c>
      <c r="U112" s="73"/>
      <c r="V112" s="72" t="s">
        <v>10</v>
      </c>
      <c r="W112" s="73"/>
      <c r="X112" s="72" t="s">
        <v>10</v>
      </c>
      <c r="Y112" s="73"/>
      <c r="Z112" s="72" t="s">
        <v>10</v>
      </c>
      <c r="AA112" s="73"/>
      <c r="AB112" s="72" t="s">
        <v>10</v>
      </c>
      <c r="AC112" s="73"/>
      <c r="AD112" s="72">
        <v>1.4512014420359594</v>
      </c>
      <c r="AE112" s="73">
        <v>27</v>
      </c>
      <c r="AF112" s="72" t="s">
        <v>10</v>
      </c>
      <c r="AG112" s="73"/>
      <c r="AH112" s="72" t="s">
        <v>10</v>
      </c>
      <c r="AI112" s="73"/>
      <c r="AJ112" s="72" t="s">
        <v>10</v>
      </c>
      <c r="AK112" s="73"/>
      <c r="AL112" s="72" t="s">
        <v>10</v>
      </c>
      <c r="AM112" s="73"/>
      <c r="AN112" s="72" t="s">
        <v>10</v>
      </c>
      <c r="AO112" s="73"/>
      <c r="AP112" s="72" t="s">
        <v>10</v>
      </c>
      <c r="AQ112" s="73"/>
      <c r="AR112" s="72" t="s">
        <v>10</v>
      </c>
      <c r="AS112" s="73"/>
    </row>
    <row r="113" spans="1:45" ht="12" customHeight="1" x14ac:dyDescent="0.25">
      <c r="B113" s="70" t="s">
        <v>95</v>
      </c>
      <c r="C113" s="71" t="s">
        <v>9</v>
      </c>
      <c r="D113" s="72" t="s">
        <v>10</v>
      </c>
      <c r="E113" s="73"/>
      <c r="F113" s="72" t="s">
        <v>10</v>
      </c>
      <c r="G113" s="73"/>
      <c r="H113" s="72">
        <v>2.6972200317215118</v>
      </c>
      <c r="I113" s="73"/>
      <c r="J113" s="72" t="s">
        <v>10</v>
      </c>
      <c r="K113" s="73"/>
      <c r="L113" s="72" t="s">
        <v>10</v>
      </c>
      <c r="M113" s="73"/>
      <c r="N113" s="72" t="s">
        <v>10</v>
      </c>
      <c r="O113" s="73"/>
      <c r="P113" s="72" t="s">
        <v>10</v>
      </c>
      <c r="Q113" s="73"/>
      <c r="R113" s="72" t="s">
        <v>10</v>
      </c>
      <c r="S113" s="73"/>
      <c r="T113" s="72" t="s">
        <v>10</v>
      </c>
      <c r="U113" s="73"/>
      <c r="V113" s="72">
        <v>3.1584771131761893</v>
      </c>
      <c r="W113" s="73"/>
      <c r="X113" s="72" t="s">
        <v>10</v>
      </c>
      <c r="Y113" s="73"/>
      <c r="Z113" s="72" t="s">
        <v>10</v>
      </c>
      <c r="AA113" s="73"/>
      <c r="AB113" s="72" t="s">
        <v>10</v>
      </c>
      <c r="AC113" s="73"/>
      <c r="AD113" s="72" t="s">
        <v>10</v>
      </c>
      <c r="AE113" s="73"/>
      <c r="AF113" s="72" t="s">
        <v>10</v>
      </c>
      <c r="AG113" s="73"/>
      <c r="AH113" s="72" t="s">
        <v>10</v>
      </c>
      <c r="AI113" s="73"/>
      <c r="AJ113" s="72" t="s">
        <v>10</v>
      </c>
      <c r="AK113" s="73"/>
      <c r="AL113" s="72" t="s">
        <v>10</v>
      </c>
      <c r="AM113" s="73"/>
      <c r="AN113" s="72" t="s">
        <v>10</v>
      </c>
      <c r="AO113" s="73"/>
      <c r="AP113" s="72" t="s">
        <v>10</v>
      </c>
      <c r="AQ113" s="73"/>
      <c r="AR113" s="72" t="s">
        <v>10</v>
      </c>
      <c r="AS113" s="73"/>
    </row>
    <row r="114" spans="1:45" ht="12" customHeight="1" x14ac:dyDescent="0.25">
      <c r="B114" s="70" t="s">
        <v>96</v>
      </c>
      <c r="C114" s="71" t="s">
        <v>9</v>
      </c>
      <c r="D114" s="72" t="s">
        <v>10</v>
      </c>
      <c r="E114" s="73"/>
      <c r="F114" s="72" t="s">
        <v>10</v>
      </c>
      <c r="G114" s="73"/>
      <c r="H114" s="72" t="s">
        <v>10</v>
      </c>
      <c r="I114" s="73"/>
      <c r="J114" s="72" t="s">
        <v>10</v>
      </c>
      <c r="K114" s="73"/>
      <c r="L114" s="72" t="s">
        <v>10</v>
      </c>
      <c r="M114" s="73"/>
      <c r="N114" s="72" t="s">
        <v>10</v>
      </c>
      <c r="O114" s="73"/>
      <c r="P114" s="72" t="s">
        <v>10</v>
      </c>
      <c r="Q114" s="73"/>
      <c r="R114" s="72">
        <v>15.430734651145324</v>
      </c>
      <c r="S114" s="73"/>
      <c r="T114" s="72">
        <v>15.226768862413369</v>
      </c>
      <c r="U114" s="73"/>
      <c r="V114" s="72" t="s">
        <v>10</v>
      </c>
      <c r="W114" s="73"/>
      <c r="X114" s="72" t="s">
        <v>10</v>
      </c>
      <c r="Y114" s="73"/>
      <c r="Z114" s="72" t="s">
        <v>10</v>
      </c>
      <c r="AA114" s="73"/>
      <c r="AB114" s="72" t="s">
        <v>10</v>
      </c>
      <c r="AC114" s="73"/>
      <c r="AD114" s="72" t="s">
        <v>10</v>
      </c>
      <c r="AE114" s="73"/>
      <c r="AF114" s="72" t="s">
        <v>10</v>
      </c>
      <c r="AG114" s="73"/>
      <c r="AH114" s="72" t="s">
        <v>10</v>
      </c>
      <c r="AI114" s="73"/>
      <c r="AJ114" s="72" t="s">
        <v>10</v>
      </c>
      <c r="AK114" s="73"/>
      <c r="AL114" s="72" t="s">
        <v>10</v>
      </c>
      <c r="AM114" s="73"/>
      <c r="AN114" s="72" t="s">
        <v>10</v>
      </c>
      <c r="AO114" s="73"/>
      <c r="AP114" s="72" t="s">
        <v>10</v>
      </c>
      <c r="AQ114" s="73"/>
      <c r="AR114" s="72" t="s">
        <v>10</v>
      </c>
      <c r="AS114" s="73"/>
    </row>
    <row r="115" spans="1:45" ht="12" customHeight="1" x14ac:dyDescent="0.25">
      <c r="B115" s="70" t="s">
        <v>97</v>
      </c>
      <c r="C115" s="71" t="s">
        <v>12</v>
      </c>
      <c r="D115" s="72" t="s">
        <v>10</v>
      </c>
      <c r="E115" s="73"/>
      <c r="F115" s="72" t="s">
        <v>10</v>
      </c>
      <c r="G115" s="73"/>
      <c r="H115" s="72" t="s">
        <v>10</v>
      </c>
      <c r="I115" s="73"/>
      <c r="J115" s="72" t="s">
        <v>10</v>
      </c>
      <c r="K115" s="73"/>
      <c r="L115" s="72" t="s">
        <v>10</v>
      </c>
      <c r="M115" s="73"/>
      <c r="N115" s="72" t="s">
        <v>10</v>
      </c>
      <c r="O115" s="73"/>
      <c r="P115" s="72" t="s">
        <v>10</v>
      </c>
      <c r="Q115" s="73"/>
      <c r="R115" s="72" t="s">
        <v>10</v>
      </c>
      <c r="S115" s="73"/>
      <c r="T115" s="72" t="s">
        <v>10</v>
      </c>
      <c r="U115" s="73"/>
      <c r="V115" s="72" t="s">
        <v>10</v>
      </c>
      <c r="W115" s="73"/>
      <c r="X115" s="72">
        <v>14.895116596831397</v>
      </c>
      <c r="Y115" s="73"/>
      <c r="Z115" s="72" t="s">
        <v>10</v>
      </c>
      <c r="AA115" s="73"/>
      <c r="AB115" s="72">
        <v>0.15713621775714656</v>
      </c>
      <c r="AC115" s="73"/>
      <c r="AD115" s="72" t="s">
        <v>10</v>
      </c>
      <c r="AE115" s="73"/>
      <c r="AF115" s="72">
        <v>14.475688504765207</v>
      </c>
      <c r="AG115" s="73"/>
      <c r="AH115" s="72" t="s">
        <v>10</v>
      </c>
      <c r="AI115" s="73"/>
      <c r="AJ115" s="72">
        <v>44.613918415294421</v>
      </c>
      <c r="AK115" s="73"/>
      <c r="AL115" s="72" t="s">
        <v>10</v>
      </c>
      <c r="AM115" s="73"/>
      <c r="AN115" s="72">
        <v>53.283143877033694</v>
      </c>
      <c r="AO115" s="73"/>
      <c r="AP115" s="72" t="s">
        <v>10</v>
      </c>
      <c r="AQ115" s="73"/>
      <c r="AR115" s="72">
        <v>44.275777649048834</v>
      </c>
      <c r="AS115" s="73"/>
    </row>
    <row r="116" spans="1:45" ht="13.2" x14ac:dyDescent="0.25">
      <c r="B116" s="70" t="s">
        <v>98</v>
      </c>
      <c r="C116" s="71" t="s">
        <v>9</v>
      </c>
      <c r="D116" s="72" t="s">
        <v>10</v>
      </c>
      <c r="E116" s="73"/>
      <c r="F116" s="72">
        <v>70.11925192858736</v>
      </c>
      <c r="G116" s="73">
        <v>28</v>
      </c>
      <c r="H116" s="72">
        <v>62.406780244456847</v>
      </c>
      <c r="I116" s="73">
        <v>28</v>
      </c>
      <c r="J116" s="72">
        <v>63.105515142106647</v>
      </c>
      <c r="K116" s="73">
        <v>28</v>
      </c>
      <c r="L116" s="72">
        <v>49.423141696711376</v>
      </c>
      <c r="M116" s="73">
        <v>28</v>
      </c>
      <c r="N116" s="72">
        <v>57.329075341035242</v>
      </c>
      <c r="O116" s="73">
        <v>28</v>
      </c>
      <c r="P116" s="72">
        <v>53.608733624310815</v>
      </c>
      <c r="Q116" s="73">
        <v>28</v>
      </c>
      <c r="R116" s="72">
        <v>52.645560778770538</v>
      </c>
      <c r="S116" s="73">
        <v>28</v>
      </c>
      <c r="T116" s="72">
        <v>36.09854654918319</v>
      </c>
      <c r="U116" s="73">
        <v>28</v>
      </c>
      <c r="V116" s="72">
        <v>51.309665429599178</v>
      </c>
      <c r="W116" s="73">
        <v>28</v>
      </c>
      <c r="X116" s="72">
        <v>51.356788056810615</v>
      </c>
      <c r="Y116" s="73">
        <v>28</v>
      </c>
      <c r="Z116" s="72">
        <v>51.538478864325583</v>
      </c>
      <c r="AA116" s="73">
        <v>28</v>
      </c>
      <c r="AB116" s="72">
        <v>50.985046723505498</v>
      </c>
      <c r="AC116" s="73">
        <v>28</v>
      </c>
      <c r="AD116" s="72">
        <v>55.897939285258062</v>
      </c>
      <c r="AE116" s="73">
        <v>28</v>
      </c>
      <c r="AF116" s="72">
        <v>49.996093722503439</v>
      </c>
      <c r="AG116" s="73">
        <v>28</v>
      </c>
      <c r="AH116" s="72">
        <v>26.845279576832223</v>
      </c>
      <c r="AI116" s="73">
        <v>28</v>
      </c>
      <c r="AJ116" s="72" t="s">
        <v>10</v>
      </c>
      <c r="AK116" s="79"/>
      <c r="AL116" s="72" t="s">
        <v>10</v>
      </c>
      <c r="AM116" s="79"/>
      <c r="AN116" s="72" t="s">
        <v>10</v>
      </c>
      <c r="AO116" s="79"/>
      <c r="AP116" s="72" t="s">
        <v>10</v>
      </c>
      <c r="AQ116" s="73"/>
      <c r="AR116" s="72" t="s">
        <v>10</v>
      </c>
      <c r="AS116" s="73"/>
    </row>
    <row r="117" spans="1:45" ht="12" customHeight="1" x14ac:dyDescent="0.25">
      <c r="B117" s="80" t="s">
        <v>99</v>
      </c>
      <c r="C117" s="81" t="s">
        <v>9</v>
      </c>
      <c r="D117" s="82" t="s">
        <v>10</v>
      </c>
      <c r="E117" s="83"/>
      <c r="F117" s="82" t="s">
        <v>10</v>
      </c>
      <c r="G117" s="83"/>
      <c r="H117" s="82" t="s">
        <v>10</v>
      </c>
      <c r="I117" s="83"/>
      <c r="J117" s="82" t="s">
        <v>10</v>
      </c>
      <c r="K117" s="83"/>
      <c r="L117" s="82" t="s">
        <v>10</v>
      </c>
      <c r="M117" s="83"/>
      <c r="N117" s="82" t="s">
        <v>10</v>
      </c>
      <c r="O117" s="83"/>
      <c r="P117" s="82" t="s">
        <v>10</v>
      </c>
      <c r="Q117" s="83"/>
      <c r="R117" s="82" t="s">
        <v>10</v>
      </c>
      <c r="S117" s="83"/>
      <c r="T117" s="82" t="s">
        <v>10</v>
      </c>
      <c r="U117" s="83"/>
      <c r="V117" s="82" t="s">
        <v>10</v>
      </c>
      <c r="W117" s="83"/>
      <c r="X117" s="82" t="s">
        <v>10</v>
      </c>
      <c r="Y117" s="83"/>
      <c r="Z117" s="82" t="s">
        <v>10</v>
      </c>
      <c r="AA117" s="74"/>
      <c r="AB117" s="82" t="s">
        <v>10</v>
      </c>
      <c r="AC117" s="83"/>
      <c r="AD117" s="82" t="s">
        <v>10</v>
      </c>
      <c r="AE117" s="74"/>
      <c r="AF117" s="82" t="s">
        <v>10</v>
      </c>
      <c r="AG117" s="74"/>
      <c r="AH117" s="82">
        <v>139.55471800749908</v>
      </c>
      <c r="AI117" s="83"/>
      <c r="AJ117" s="82">
        <v>157.36347016620581</v>
      </c>
      <c r="AK117" s="74"/>
      <c r="AL117" s="82">
        <v>166.50190196661194</v>
      </c>
      <c r="AM117" s="74"/>
      <c r="AN117" s="82">
        <v>164.99691014222407</v>
      </c>
      <c r="AO117" s="74"/>
      <c r="AP117" s="82" t="s">
        <v>10</v>
      </c>
      <c r="AQ117" s="83"/>
      <c r="AR117" s="82" t="s">
        <v>10</v>
      </c>
      <c r="AS117" s="83"/>
    </row>
    <row r="118" spans="1:45" ht="31.95" customHeight="1" x14ac:dyDescent="0.25">
      <c r="B118" s="80" t="s">
        <v>100</v>
      </c>
      <c r="C118" s="81" t="s">
        <v>12</v>
      </c>
      <c r="D118" s="82" t="s">
        <v>10</v>
      </c>
      <c r="E118" s="83"/>
      <c r="F118" s="82" t="s">
        <v>10</v>
      </c>
      <c r="G118" s="83"/>
      <c r="H118" s="82" t="s">
        <v>10</v>
      </c>
      <c r="I118" s="83"/>
      <c r="J118" s="82" t="s">
        <v>10</v>
      </c>
      <c r="K118" s="83"/>
      <c r="L118" s="82" t="s">
        <v>10</v>
      </c>
      <c r="M118" s="83"/>
      <c r="N118" s="82" t="s">
        <v>10</v>
      </c>
      <c r="O118" s="83"/>
      <c r="P118" s="82" t="s">
        <v>10</v>
      </c>
      <c r="Q118" s="83"/>
      <c r="R118" s="82" t="s">
        <v>10</v>
      </c>
      <c r="S118" s="83"/>
      <c r="T118" s="82" t="s">
        <v>10</v>
      </c>
      <c r="U118" s="83"/>
      <c r="V118" s="82" t="s">
        <v>10</v>
      </c>
      <c r="W118" s="83"/>
      <c r="X118" s="82">
        <v>133.22427382471872</v>
      </c>
      <c r="Y118" s="83"/>
      <c r="Z118" s="82" t="s">
        <v>10</v>
      </c>
      <c r="AA118" s="83"/>
      <c r="AB118" s="82">
        <v>139.30137174901091</v>
      </c>
      <c r="AC118" s="83"/>
      <c r="AD118" s="82" t="s">
        <v>10</v>
      </c>
      <c r="AE118" s="83"/>
      <c r="AF118" s="82">
        <v>118.09438929920462</v>
      </c>
      <c r="AG118" s="83"/>
      <c r="AH118" s="82" t="s">
        <v>10</v>
      </c>
      <c r="AI118" s="83"/>
      <c r="AJ118" s="82">
        <v>111.68468345679756</v>
      </c>
      <c r="AK118" s="83"/>
      <c r="AL118" s="82" t="s">
        <v>10</v>
      </c>
      <c r="AM118" s="83"/>
      <c r="AN118" s="82">
        <v>120.02924287983819</v>
      </c>
      <c r="AO118" s="83"/>
      <c r="AP118" s="82" t="s">
        <v>10</v>
      </c>
      <c r="AQ118" s="83"/>
      <c r="AR118" s="82">
        <v>89.712607918615348</v>
      </c>
      <c r="AS118" s="83"/>
    </row>
    <row r="119" spans="1:45" ht="14.4" customHeight="1" x14ac:dyDescent="0.25">
      <c r="B119" s="80" t="s">
        <v>101</v>
      </c>
      <c r="C119" s="81" t="s">
        <v>9</v>
      </c>
      <c r="D119" s="82" t="s">
        <v>10</v>
      </c>
      <c r="E119" s="83"/>
      <c r="F119" s="82">
        <v>3.7859731873810936</v>
      </c>
      <c r="G119" s="83"/>
      <c r="H119" s="82" t="s">
        <v>10</v>
      </c>
      <c r="I119" s="83"/>
      <c r="J119" s="82" t="s">
        <v>10</v>
      </c>
      <c r="K119" s="83"/>
      <c r="L119" s="82" t="s">
        <v>10</v>
      </c>
      <c r="M119" s="83"/>
      <c r="N119" s="82" t="s">
        <v>10</v>
      </c>
      <c r="O119" s="83"/>
      <c r="P119" s="82" t="s">
        <v>10</v>
      </c>
      <c r="Q119" s="83"/>
      <c r="R119" s="82" t="s">
        <v>10</v>
      </c>
      <c r="S119" s="83"/>
      <c r="T119" s="82" t="s">
        <v>10</v>
      </c>
      <c r="U119" s="83"/>
      <c r="V119" s="82" t="s">
        <v>10</v>
      </c>
      <c r="W119" s="83"/>
      <c r="X119" s="82" t="s">
        <v>10</v>
      </c>
      <c r="Y119" s="83"/>
      <c r="Z119" s="82" t="s">
        <v>10</v>
      </c>
      <c r="AA119" s="83"/>
      <c r="AB119" s="82" t="s">
        <v>10</v>
      </c>
      <c r="AC119" s="83"/>
      <c r="AD119" s="82" t="s">
        <v>10</v>
      </c>
      <c r="AE119" s="83"/>
      <c r="AF119" s="82" t="s">
        <v>10</v>
      </c>
      <c r="AG119" s="83"/>
      <c r="AH119" s="82" t="s">
        <v>10</v>
      </c>
      <c r="AI119" s="83"/>
      <c r="AJ119" s="82" t="s">
        <v>10</v>
      </c>
      <c r="AK119" s="83"/>
      <c r="AL119" s="82" t="s">
        <v>10</v>
      </c>
      <c r="AM119" s="83"/>
      <c r="AN119" s="82" t="s">
        <v>10</v>
      </c>
      <c r="AO119" s="83"/>
      <c r="AP119" s="82" t="s">
        <v>10</v>
      </c>
      <c r="AQ119" s="83"/>
      <c r="AR119" s="82" t="s">
        <v>10</v>
      </c>
      <c r="AS119" s="83"/>
    </row>
    <row r="120" spans="1:45" ht="13.2" x14ac:dyDescent="0.25">
      <c r="B120" s="80" t="s">
        <v>102</v>
      </c>
      <c r="C120" s="81" t="s">
        <v>9</v>
      </c>
      <c r="D120" s="82" t="s">
        <v>10</v>
      </c>
      <c r="E120" s="83"/>
      <c r="F120" s="82" t="s">
        <v>10</v>
      </c>
      <c r="G120" s="83"/>
      <c r="H120" s="82" t="s">
        <v>10</v>
      </c>
      <c r="I120" s="83"/>
      <c r="J120" s="82" t="s">
        <v>10</v>
      </c>
      <c r="K120" s="83"/>
      <c r="L120" s="82" t="s">
        <v>10</v>
      </c>
      <c r="M120" s="83"/>
      <c r="N120" s="82" t="s">
        <v>10</v>
      </c>
      <c r="O120" s="83"/>
      <c r="P120" s="82">
        <v>2.8097434485071524</v>
      </c>
      <c r="Q120" s="83"/>
      <c r="R120" s="82" t="s">
        <v>10</v>
      </c>
      <c r="S120" s="83"/>
      <c r="T120" s="82" t="s">
        <v>10</v>
      </c>
      <c r="U120" s="83"/>
      <c r="V120" s="82">
        <v>2.7743350215742617</v>
      </c>
      <c r="W120" s="83"/>
      <c r="X120" s="82" t="s">
        <v>10</v>
      </c>
      <c r="Y120" s="83"/>
      <c r="Z120" s="82">
        <v>3.9016044616797818</v>
      </c>
      <c r="AA120" s="83"/>
      <c r="AB120" s="82" t="s">
        <v>10</v>
      </c>
      <c r="AC120" s="83"/>
      <c r="AD120" s="82" t="s">
        <v>10</v>
      </c>
      <c r="AE120" s="83"/>
      <c r="AF120" s="82" t="s">
        <v>10</v>
      </c>
      <c r="AG120" s="83"/>
      <c r="AH120" s="82" t="s">
        <v>10</v>
      </c>
      <c r="AI120" s="83"/>
      <c r="AJ120" s="82" t="s">
        <v>10</v>
      </c>
      <c r="AK120" s="83"/>
      <c r="AL120" s="82" t="s">
        <v>10</v>
      </c>
      <c r="AM120" s="83"/>
      <c r="AN120" s="82" t="s">
        <v>10</v>
      </c>
      <c r="AO120" s="83"/>
      <c r="AP120" s="82" t="s">
        <v>10</v>
      </c>
      <c r="AQ120" s="83"/>
      <c r="AR120" s="82" t="s">
        <v>10</v>
      </c>
      <c r="AS120" s="83"/>
    </row>
    <row r="121" spans="1:45" ht="13.2" x14ac:dyDescent="0.25">
      <c r="B121" s="80" t="s">
        <v>103</v>
      </c>
      <c r="C121" s="81" t="s">
        <v>9</v>
      </c>
      <c r="D121" s="82" t="s">
        <v>10</v>
      </c>
      <c r="E121" s="83"/>
      <c r="F121" s="82" t="s">
        <v>10</v>
      </c>
      <c r="G121" s="83"/>
      <c r="H121" s="82" t="s">
        <v>10</v>
      </c>
      <c r="I121" s="83"/>
      <c r="J121" s="82" t="s">
        <v>10</v>
      </c>
      <c r="K121" s="83"/>
      <c r="L121" s="82" t="s">
        <v>10</v>
      </c>
      <c r="M121" s="83"/>
      <c r="N121" s="82" t="s">
        <v>10</v>
      </c>
      <c r="O121" s="83"/>
      <c r="P121" s="82">
        <v>2.0443883812759678</v>
      </c>
      <c r="Q121" s="83">
        <v>29</v>
      </c>
      <c r="R121" s="82">
        <v>2.0450890790488154</v>
      </c>
      <c r="S121" s="83">
        <v>29</v>
      </c>
      <c r="T121" s="82">
        <v>1.8430916111324458</v>
      </c>
      <c r="U121" s="83">
        <v>29</v>
      </c>
      <c r="V121" s="82">
        <v>1.6893917262077405</v>
      </c>
      <c r="W121" s="83">
        <v>29</v>
      </c>
      <c r="X121" s="82">
        <v>1.8697494847827005</v>
      </c>
      <c r="Y121" s="83">
        <v>29</v>
      </c>
      <c r="Z121" s="82">
        <v>1.9250072507444</v>
      </c>
      <c r="AA121" s="83">
        <v>29</v>
      </c>
      <c r="AB121" s="82">
        <v>1.9680961343241767</v>
      </c>
      <c r="AC121" s="83">
        <v>29</v>
      </c>
      <c r="AD121" s="82">
        <v>1.9702989541456273</v>
      </c>
      <c r="AE121" s="83">
        <v>29</v>
      </c>
      <c r="AF121" s="82">
        <v>1.5468281520893654</v>
      </c>
      <c r="AG121" s="83">
        <v>29</v>
      </c>
      <c r="AH121" s="82">
        <v>3.0334215314370185</v>
      </c>
      <c r="AI121" s="83">
        <v>29</v>
      </c>
      <c r="AJ121" s="82">
        <v>3.2718663254065636</v>
      </c>
      <c r="AK121" s="83">
        <v>29</v>
      </c>
      <c r="AL121" s="82">
        <v>3.2783431354326686</v>
      </c>
      <c r="AM121" s="83">
        <v>29</v>
      </c>
      <c r="AN121" s="82">
        <v>2.5256683745890953</v>
      </c>
      <c r="AO121" s="83">
        <v>29</v>
      </c>
      <c r="AP121" s="82" t="s">
        <v>10</v>
      </c>
      <c r="AQ121" s="83"/>
      <c r="AR121" s="82" t="s">
        <v>10</v>
      </c>
      <c r="AS121" s="83"/>
    </row>
    <row r="122" spans="1:45" x14ac:dyDescent="0.25">
      <c r="A122" s="74"/>
      <c r="B122" s="90"/>
      <c r="C122" s="90"/>
      <c r="D122" s="91"/>
      <c r="E122" s="92"/>
      <c r="F122" s="93"/>
      <c r="G122" s="94"/>
      <c r="H122" s="95"/>
      <c r="I122" s="96"/>
      <c r="J122" s="95"/>
      <c r="K122" s="96"/>
      <c r="L122" s="95"/>
      <c r="M122" s="96"/>
      <c r="N122" s="95"/>
      <c r="O122" s="96"/>
      <c r="P122" s="93"/>
      <c r="Q122" s="94"/>
      <c r="R122" s="93"/>
      <c r="S122" s="94"/>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row>
    <row r="123" spans="1:45" s="74" customFormat="1" x14ac:dyDescent="0.25">
      <c r="B123" s="81"/>
      <c r="C123" s="81"/>
      <c r="D123" s="97"/>
      <c r="E123" s="98"/>
      <c r="F123" s="99"/>
      <c r="G123" s="83"/>
      <c r="H123" s="100"/>
      <c r="I123" s="101"/>
      <c r="J123" s="100"/>
      <c r="K123" s="101"/>
      <c r="L123" s="100"/>
      <c r="M123" s="101"/>
      <c r="N123" s="100"/>
      <c r="O123" s="101"/>
      <c r="P123" s="99"/>
      <c r="Q123" s="83"/>
      <c r="R123" s="99"/>
      <c r="S123" s="83"/>
    </row>
    <row r="124" spans="1:45" x14ac:dyDescent="0.25">
      <c r="A124" s="102" t="s">
        <v>104</v>
      </c>
      <c r="D124" s="103"/>
      <c r="E124" s="104"/>
      <c r="H124" s="105"/>
      <c r="I124" s="106"/>
    </row>
    <row r="125" spans="1:45" ht="3" customHeight="1" x14ac:dyDescent="0.25">
      <c r="A125" s="102"/>
      <c r="D125" s="103"/>
      <c r="E125" s="104"/>
      <c r="H125" s="105"/>
      <c r="I125" s="106"/>
    </row>
    <row r="126" spans="1:45" ht="13.8" customHeight="1" x14ac:dyDescent="0.25">
      <c r="A126" s="107" t="s">
        <v>105</v>
      </c>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row>
    <row r="127" spans="1:45" ht="13.2" customHeight="1" x14ac:dyDescent="0.25">
      <c r="A127" s="109" t="s">
        <v>106</v>
      </c>
      <c r="B127" s="109"/>
      <c r="C127" s="109"/>
      <c r="D127" s="109"/>
      <c r="E127" s="109"/>
      <c r="F127" s="109"/>
      <c r="G127" s="109"/>
      <c r="H127" s="109"/>
      <c r="I127" s="109"/>
      <c r="J127" s="109"/>
      <c r="K127" s="109"/>
      <c r="L127" s="109"/>
      <c r="M127" s="109"/>
      <c r="N127" s="109"/>
      <c r="O127" s="109"/>
      <c r="P127" s="109"/>
      <c r="Q127" s="109"/>
      <c r="R127" s="109"/>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row>
    <row r="128" spans="1:45" ht="13.2" customHeight="1" x14ac:dyDescent="0.3">
      <c r="A128" s="111" t="s">
        <v>107</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c r="AO128" s="112"/>
      <c r="AP128" s="112"/>
      <c r="AQ128" s="112"/>
      <c r="AR128" s="112"/>
    </row>
    <row r="129" spans="1:45" ht="13.2" customHeight="1" x14ac:dyDescent="0.3">
      <c r="A129" s="113" t="s">
        <v>108</v>
      </c>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row>
    <row r="130" spans="1:45" ht="13.2" customHeight="1" x14ac:dyDescent="0.25">
      <c r="A130" s="110" t="s">
        <v>109</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row>
    <row r="131" spans="1:45" ht="13.2" customHeight="1" x14ac:dyDescent="0.25">
      <c r="A131" s="115"/>
      <c r="B131" s="76"/>
      <c r="C131" s="76"/>
      <c r="D131" s="116"/>
      <c r="E131" s="117"/>
      <c r="F131" s="116"/>
      <c r="G131" s="117"/>
      <c r="H131" s="118"/>
      <c r="I131" s="106"/>
    </row>
    <row r="132" spans="1:45" ht="15" customHeight="1" x14ac:dyDescent="0.25">
      <c r="A132" s="119" t="s">
        <v>110</v>
      </c>
      <c r="B132" s="120"/>
      <c r="C132" s="120"/>
      <c r="D132" s="121"/>
      <c r="E132" s="122"/>
      <c r="F132" s="116"/>
      <c r="G132" s="117"/>
      <c r="H132" s="118"/>
      <c r="I132" s="106"/>
    </row>
    <row r="133" spans="1:45" ht="22.2" customHeight="1" x14ac:dyDescent="0.25">
      <c r="A133" s="123">
        <v>1</v>
      </c>
      <c r="B133" s="124" t="s">
        <v>111</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row>
    <row r="134" spans="1:45" ht="12.75" customHeight="1" x14ac:dyDescent="0.25">
      <c r="A134" s="123">
        <v>2</v>
      </c>
      <c r="B134" s="124" t="s">
        <v>112</v>
      </c>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row>
    <row r="135" spans="1:45" ht="12.75" customHeight="1" x14ac:dyDescent="0.25">
      <c r="A135" s="123">
        <v>3</v>
      </c>
      <c r="B135" s="124" t="s">
        <v>113</v>
      </c>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row>
    <row r="136" spans="1:45" ht="13.2" x14ac:dyDescent="0.25">
      <c r="A136" s="123">
        <v>4</v>
      </c>
      <c r="B136" s="124" t="s">
        <v>114</v>
      </c>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row>
    <row r="137" spans="1:45" ht="13.2" x14ac:dyDescent="0.25">
      <c r="A137" s="123">
        <v>5</v>
      </c>
      <c r="B137" s="124" t="s">
        <v>115</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row>
    <row r="138" spans="1:45" ht="13.2" x14ac:dyDescent="0.25">
      <c r="A138" s="123">
        <v>6</v>
      </c>
      <c r="B138" s="124" t="s">
        <v>116</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row>
    <row r="139" spans="1:45" ht="13.2" x14ac:dyDescent="0.25">
      <c r="A139" s="123">
        <v>7</v>
      </c>
      <c r="B139" s="124" t="s">
        <v>117</v>
      </c>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row>
    <row r="140" spans="1:45" ht="21.6" customHeight="1" x14ac:dyDescent="0.25">
      <c r="A140" s="123">
        <v>8</v>
      </c>
      <c r="B140" s="124" t="s">
        <v>118</v>
      </c>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row>
    <row r="141" spans="1:45" ht="13.2" x14ac:dyDescent="0.25">
      <c r="A141" s="123">
        <v>9</v>
      </c>
      <c r="B141" s="124" t="s">
        <v>119</v>
      </c>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row>
    <row r="142" spans="1:45" ht="22.2" customHeight="1" x14ac:dyDescent="0.25">
      <c r="A142" s="123">
        <v>10</v>
      </c>
      <c r="B142" s="124" t="s">
        <v>120</v>
      </c>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row>
    <row r="143" spans="1:45" ht="22.8" customHeight="1" x14ac:dyDescent="0.25">
      <c r="A143" s="123">
        <v>11</v>
      </c>
      <c r="B143" s="124" t="s">
        <v>121</v>
      </c>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row>
    <row r="144" spans="1:45" ht="13.2" x14ac:dyDescent="0.25">
      <c r="A144" s="123">
        <v>12</v>
      </c>
      <c r="B144" s="124" t="s">
        <v>122</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row>
    <row r="145" spans="1:45" ht="13.2" x14ac:dyDescent="0.25">
      <c r="A145" s="123">
        <v>13</v>
      </c>
      <c r="B145" s="124" t="s">
        <v>123</v>
      </c>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row>
    <row r="146" spans="1:45" ht="13.2" x14ac:dyDescent="0.25">
      <c r="A146" s="123">
        <v>14</v>
      </c>
      <c r="B146" s="124" t="s">
        <v>124</v>
      </c>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row>
    <row r="147" spans="1:45" ht="36" customHeight="1" x14ac:dyDescent="0.25">
      <c r="A147" s="123">
        <v>15</v>
      </c>
      <c r="B147" s="124" t="s">
        <v>125</v>
      </c>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row>
    <row r="148" spans="1:45" ht="13.2" x14ac:dyDescent="0.25">
      <c r="A148" s="123">
        <v>16</v>
      </c>
      <c r="B148" s="124" t="s">
        <v>126</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row>
    <row r="149" spans="1:45" ht="13.2" x14ac:dyDescent="0.25">
      <c r="A149" s="123">
        <v>17</v>
      </c>
      <c r="B149" s="124" t="s">
        <v>127</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row>
    <row r="150" spans="1:45" ht="13.2" x14ac:dyDescent="0.25">
      <c r="A150" s="123">
        <v>18</v>
      </c>
      <c r="B150" s="124" t="s">
        <v>128</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row>
    <row r="151" spans="1:45" ht="34.5" customHeight="1" x14ac:dyDescent="0.25">
      <c r="A151" s="123">
        <v>19</v>
      </c>
      <c r="B151" s="124" t="s">
        <v>129</v>
      </c>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row>
    <row r="152" spans="1:45" ht="12.75" customHeight="1" x14ac:dyDescent="0.25">
      <c r="A152" s="123">
        <v>20</v>
      </c>
      <c r="B152" s="124" t="s">
        <v>130</v>
      </c>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row>
    <row r="153" spans="1:45" s="74" customFormat="1" ht="12.75" customHeight="1" x14ac:dyDescent="0.25">
      <c r="A153" s="123">
        <v>21</v>
      </c>
      <c r="B153" s="124" t="s">
        <v>131</v>
      </c>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row>
    <row r="154" spans="1:45" s="74" customFormat="1" ht="12.75" customHeight="1" x14ac:dyDescent="0.25">
      <c r="A154" s="123">
        <v>22</v>
      </c>
      <c r="B154" s="124" t="s">
        <v>132</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row>
    <row r="155" spans="1:45" ht="13.2" x14ac:dyDescent="0.25">
      <c r="A155" s="123">
        <v>23</v>
      </c>
      <c r="B155" s="124" t="s">
        <v>133</v>
      </c>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row>
    <row r="156" spans="1:45" ht="12.75" customHeight="1" x14ac:dyDescent="0.25">
      <c r="A156" s="123">
        <v>24</v>
      </c>
      <c r="B156" s="124" t="s">
        <v>134</v>
      </c>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row>
    <row r="157" spans="1:45" ht="12.75" customHeight="1" x14ac:dyDescent="0.25">
      <c r="A157" s="123">
        <v>25</v>
      </c>
      <c r="B157" s="124" t="s">
        <v>135</v>
      </c>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row>
    <row r="158" spans="1:45" ht="12.75" customHeight="1" x14ac:dyDescent="0.25">
      <c r="A158" s="123">
        <v>26</v>
      </c>
      <c r="B158" s="124" t="s">
        <v>136</v>
      </c>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row>
    <row r="159" spans="1:45" ht="12.75" customHeight="1" x14ac:dyDescent="0.25">
      <c r="A159" s="123">
        <v>27</v>
      </c>
      <c r="B159" s="124" t="s">
        <v>137</v>
      </c>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row>
    <row r="160" spans="1:45" ht="12.6" customHeight="1" x14ac:dyDescent="0.25">
      <c r="A160" s="123">
        <v>28</v>
      </c>
      <c r="B160" s="124" t="s">
        <v>138</v>
      </c>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row>
    <row r="161" spans="1:45" ht="12.6" customHeight="1" x14ac:dyDescent="0.25">
      <c r="A161" s="123">
        <v>29</v>
      </c>
      <c r="B161" s="124" t="s">
        <v>139</v>
      </c>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row>
    <row r="162" spans="1:45" ht="14.4" customHeight="1" x14ac:dyDescent="0.25">
      <c r="B162" s="126"/>
      <c r="C162" s="126"/>
      <c r="F162" s="116"/>
      <c r="G162" s="117"/>
      <c r="H162" s="118"/>
      <c r="I162" s="106"/>
    </row>
    <row r="163" spans="1:45" ht="15.6" customHeight="1" x14ac:dyDescent="0.25">
      <c r="A163" s="127" t="s">
        <v>140</v>
      </c>
      <c r="D163" s="105"/>
      <c r="E163" s="104"/>
      <c r="F163" s="116"/>
      <c r="G163" s="117"/>
      <c r="H163" s="118"/>
      <c r="I163" s="106"/>
    </row>
    <row r="164" spans="1:45" ht="26.4" customHeight="1" x14ac:dyDescent="0.25">
      <c r="A164" s="107" t="s">
        <v>141</v>
      </c>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row>
    <row r="165" spans="1:45" ht="36.6" customHeight="1" x14ac:dyDescent="0.3">
      <c r="A165" s="128" t="s">
        <v>142</v>
      </c>
      <c r="B165" s="69"/>
      <c r="C165" s="69"/>
      <c r="D165" s="69"/>
      <c r="E165" s="69"/>
      <c r="F165" s="69"/>
      <c r="G165" s="69"/>
      <c r="H165" s="69"/>
      <c r="I165" s="69"/>
      <c r="J165" s="69"/>
      <c r="K165" s="69"/>
      <c r="L165" s="69"/>
      <c r="M165" s="69"/>
      <c r="N165" s="69"/>
      <c r="O165" s="69"/>
      <c r="P165" s="69"/>
      <c r="Q165" s="69"/>
      <c r="R165" s="69"/>
      <c r="S165" s="69"/>
      <c r="T165" s="69"/>
      <c r="U165" s="69"/>
      <c r="V165" s="69"/>
      <c r="W165" s="6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row>
    <row r="166" spans="1:45" ht="36" customHeight="1" x14ac:dyDescent="0.3">
      <c r="A166" s="130" t="s">
        <v>143</v>
      </c>
      <c r="B166" s="69"/>
      <c r="C166" s="69"/>
      <c r="D166" s="69"/>
      <c r="E166" s="69"/>
      <c r="F166" s="69"/>
      <c r="G166" s="69"/>
      <c r="H166" s="69"/>
      <c r="I166" s="69"/>
      <c r="J166" s="69"/>
      <c r="K166" s="69"/>
      <c r="L166" s="69"/>
      <c r="M166" s="69"/>
      <c r="N166" s="69"/>
      <c r="O166" s="69"/>
      <c r="P166" s="69"/>
      <c r="Q166" s="69"/>
      <c r="R166" s="69"/>
      <c r="S166" s="69"/>
      <c r="T166" s="69"/>
      <c r="U166" s="69"/>
      <c r="V166" s="69"/>
      <c r="W166" s="6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row>
    <row r="167" spans="1:45" ht="16.2" customHeight="1" x14ac:dyDescent="0.3">
      <c r="A167" s="128" t="s">
        <v>144</v>
      </c>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row>
    <row r="168" spans="1:45" ht="10.95" customHeight="1" x14ac:dyDescent="0.25">
      <c r="H168" s="118"/>
      <c r="I168" s="132"/>
    </row>
    <row r="169" spans="1:45" ht="16.2" customHeight="1" x14ac:dyDescent="0.25">
      <c r="A169" s="133" t="s">
        <v>145</v>
      </c>
      <c r="B169" s="133"/>
      <c r="C169" s="133"/>
      <c r="D169" s="133"/>
      <c r="E169" s="133"/>
      <c r="F169" s="133"/>
      <c r="G169" s="133"/>
      <c r="H169" s="133"/>
      <c r="I169" s="133"/>
      <c r="J169" s="133"/>
      <c r="K169" s="133"/>
      <c r="L169" s="133"/>
      <c r="M169" s="133"/>
      <c r="N169" s="133"/>
      <c r="O169" s="133"/>
      <c r="P169" s="133"/>
      <c r="Q169" s="134"/>
      <c r="R169" s="76"/>
      <c r="S169" s="6"/>
    </row>
    <row r="170" spans="1:45" ht="62.25" customHeight="1" x14ac:dyDescent="0.3">
      <c r="A170" s="128" t="s">
        <v>146</v>
      </c>
      <c r="B170" s="69"/>
      <c r="C170" s="69"/>
      <c r="D170" s="69"/>
      <c r="E170" s="69"/>
      <c r="F170" s="69"/>
      <c r="G170" s="69"/>
      <c r="H170" s="69"/>
      <c r="I170" s="69"/>
      <c r="J170" s="69"/>
      <c r="K170" s="69"/>
      <c r="L170" s="69"/>
      <c r="M170" s="69"/>
      <c r="N170" s="69"/>
      <c r="O170" s="69"/>
      <c r="P170" s="69"/>
      <c r="Q170" s="69"/>
      <c r="R170" s="69"/>
      <c r="S170" s="69"/>
      <c r="T170" s="69"/>
      <c r="U170" s="69"/>
      <c r="V170" s="69"/>
      <c r="W170" s="6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row>
    <row r="171" spans="1:45" ht="19.5" customHeight="1" x14ac:dyDescent="0.25"/>
    <row r="172" spans="1:45" ht="19.5" customHeight="1" x14ac:dyDescent="0.25"/>
    <row r="173" spans="1:45" ht="19.5" customHeight="1" x14ac:dyDescent="0.25"/>
    <row r="174" spans="1:45" ht="19.5" customHeight="1" x14ac:dyDescent="0.25"/>
    <row r="175" spans="1:45" ht="19.5" customHeight="1" x14ac:dyDescent="0.25"/>
  </sheetData>
  <sheetProtection selectLockedCells="1"/>
  <mergeCells count="43">
    <mergeCell ref="A170:W170"/>
    <mergeCell ref="B161:W161"/>
    <mergeCell ref="A164:W164"/>
    <mergeCell ref="A165:W165"/>
    <mergeCell ref="A166:W166"/>
    <mergeCell ref="A167:AR167"/>
    <mergeCell ref="A169:P169"/>
    <mergeCell ref="B155:W155"/>
    <mergeCell ref="B156:W156"/>
    <mergeCell ref="B157:W157"/>
    <mergeCell ref="B158:W158"/>
    <mergeCell ref="B159:W159"/>
    <mergeCell ref="B160:W160"/>
    <mergeCell ref="B149:W149"/>
    <mergeCell ref="B150:W150"/>
    <mergeCell ref="B151:W151"/>
    <mergeCell ref="B152:W152"/>
    <mergeCell ref="B153:W153"/>
    <mergeCell ref="B154:W154"/>
    <mergeCell ref="B143:W143"/>
    <mergeCell ref="B144:W144"/>
    <mergeCell ref="B145:W145"/>
    <mergeCell ref="B146:W146"/>
    <mergeCell ref="B147:W147"/>
    <mergeCell ref="B148:W148"/>
    <mergeCell ref="B137:W137"/>
    <mergeCell ref="B138:W138"/>
    <mergeCell ref="B139:W139"/>
    <mergeCell ref="B140:W140"/>
    <mergeCell ref="B141:W141"/>
    <mergeCell ref="B142:W142"/>
    <mergeCell ref="A129:AR129"/>
    <mergeCell ref="A130:AR130"/>
    <mergeCell ref="B133:W133"/>
    <mergeCell ref="B134:W134"/>
    <mergeCell ref="B135:W135"/>
    <mergeCell ref="B136:W136"/>
    <mergeCell ref="J7:N7"/>
    <mergeCell ref="D31:AS31"/>
    <mergeCell ref="D122:E122"/>
    <mergeCell ref="A126:AR126"/>
    <mergeCell ref="A127:AR127"/>
    <mergeCell ref="A128:AR128"/>
  </mergeCells>
  <dataValidations count="1">
    <dataValidation type="list" allowBlank="1" showInputMessage="1" showErrorMessage="1" sqref="WVZ983060:WWA983060 J7:N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K65554:O65554 JK65554:JO65554 TG65554:TK65554 ADC65554:ADG65554 AMY65554:ANC65554 AWU65554:AWY65554 BGQ65554:BGU65554 BQM65554:BQQ65554 CAI65554:CAM65554 CKE65554:CKI65554 CUA65554:CUE65554 DDW65554:DEA65554 DNS65554:DNW65554 DXO65554:DXS65554 EHK65554:EHO65554 ERG65554:ERK65554 FBC65554:FBG65554 FKY65554:FLC65554 FUU65554:FUY65554 GEQ65554:GEU65554 GOM65554:GOQ65554 GYI65554:GYM65554 HIE65554:HII65554 HSA65554:HSE65554 IBW65554:ICA65554 ILS65554:ILW65554 IVO65554:IVS65554 JFK65554:JFO65554 JPG65554:JPK65554 JZC65554:JZG65554 KIY65554:KJC65554 KSU65554:KSY65554 LCQ65554:LCU65554 LMM65554:LMQ65554 LWI65554:LWM65554 MGE65554:MGI65554 MQA65554:MQE65554 MZW65554:NAA65554 NJS65554:NJW65554 NTO65554:NTS65554 ODK65554:ODO65554 ONG65554:ONK65554 OXC65554:OXG65554 PGY65554:PHC65554 PQU65554:PQY65554 QAQ65554:QAU65554 QKM65554:QKQ65554 QUI65554:QUM65554 REE65554:REI65554 ROA65554:ROE65554 RXW65554:RYA65554 SHS65554:SHW65554 SRO65554:SRS65554 TBK65554:TBO65554 TLG65554:TLK65554 TVC65554:TVG65554 UEY65554:UFC65554 UOU65554:UOY65554 UYQ65554:UYU65554 VIM65554:VIQ65554 VSI65554:VSM65554 WCE65554:WCI65554 WMA65554:WME65554 WVW65554:WWA65554 K131090:O131090 JK131090:JO131090 TG131090:TK131090 ADC131090:ADG131090 AMY131090:ANC131090 AWU131090:AWY131090 BGQ131090:BGU131090 BQM131090:BQQ131090 CAI131090:CAM131090 CKE131090:CKI131090 CUA131090:CUE131090 DDW131090:DEA131090 DNS131090:DNW131090 DXO131090:DXS131090 EHK131090:EHO131090 ERG131090:ERK131090 FBC131090:FBG131090 FKY131090:FLC131090 FUU131090:FUY131090 GEQ131090:GEU131090 GOM131090:GOQ131090 GYI131090:GYM131090 HIE131090:HII131090 HSA131090:HSE131090 IBW131090:ICA131090 ILS131090:ILW131090 IVO131090:IVS131090 JFK131090:JFO131090 JPG131090:JPK131090 JZC131090:JZG131090 KIY131090:KJC131090 KSU131090:KSY131090 LCQ131090:LCU131090 LMM131090:LMQ131090 LWI131090:LWM131090 MGE131090:MGI131090 MQA131090:MQE131090 MZW131090:NAA131090 NJS131090:NJW131090 NTO131090:NTS131090 ODK131090:ODO131090 ONG131090:ONK131090 OXC131090:OXG131090 PGY131090:PHC131090 PQU131090:PQY131090 QAQ131090:QAU131090 QKM131090:QKQ131090 QUI131090:QUM131090 REE131090:REI131090 ROA131090:ROE131090 RXW131090:RYA131090 SHS131090:SHW131090 SRO131090:SRS131090 TBK131090:TBO131090 TLG131090:TLK131090 TVC131090:TVG131090 UEY131090:UFC131090 UOU131090:UOY131090 UYQ131090:UYU131090 VIM131090:VIQ131090 VSI131090:VSM131090 WCE131090:WCI131090 WMA131090:WME131090 WVW131090:WWA131090 K196626:O196626 JK196626:JO196626 TG196626:TK196626 ADC196626:ADG196626 AMY196626:ANC196626 AWU196626:AWY196626 BGQ196626:BGU196626 BQM196626:BQQ196626 CAI196626:CAM196626 CKE196626:CKI196626 CUA196626:CUE196626 DDW196626:DEA196626 DNS196626:DNW196626 DXO196626:DXS196626 EHK196626:EHO196626 ERG196626:ERK196626 FBC196626:FBG196626 FKY196626:FLC196626 FUU196626:FUY196626 GEQ196626:GEU196626 GOM196626:GOQ196626 GYI196626:GYM196626 HIE196626:HII196626 HSA196626:HSE196626 IBW196626:ICA196626 ILS196626:ILW196626 IVO196626:IVS196626 JFK196626:JFO196626 JPG196626:JPK196626 JZC196626:JZG196626 KIY196626:KJC196626 KSU196626:KSY196626 LCQ196626:LCU196626 LMM196626:LMQ196626 LWI196626:LWM196626 MGE196626:MGI196626 MQA196626:MQE196626 MZW196626:NAA196626 NJS196626:NJW196626 NTO196626:NTS196626 ODK196626:ODO196626 ONG196626:ONK196626 OXC196626:OXG196626 PGY196626:PHC196626 PQU196626:PQY196626 QAQ196626:QAU196626 QKM196626:QKQ196626 QUI196626:QUM196626 REE196626:REI196626 ROA196626:ROE196626 RXW196626:RYA196626 SHS196626:SHW196626 SRO196626:SRS196626 TBK196626:TBO196626 TLG196626:TLK196626 TVC196626:TVG196626 UEY196626:UFC196626 UOU196626:UOY196626 UYQ196626:UYU196626 VIM196626:VIQ196626 VSI196626:VSM196626 WCE196626:WCI196626 WMA196626:WME196626 WVW196626:WWA196626 K262162:O262162 JK262162:JO262162 TG262162:TK262162 ADC262162:ADG262162 AMY262162:ANC262162 AWU262162:AWY262162 BGQ262162:BGU262162 BQM262162:BQQ262162 CAI262162:CAM262162 CKE262162:CKI262162 CUA262162:CUE262162 DDW262162:DEA262162 DNS262162:DNW262162 DXO262162:DXS262162 EHK262162:EHO262162 ERG262162:ERK262162 FBC262162:FBG262162 FKY262162:FLC262162 FUU262162:FUY262162 GEQ262162:GEU262162 GOM262162:GOQ262162 GYI262162:GYM262162 HIE262162:HII262162 HSA262162:HSE262162 IBW262162:ICA262162 ILS262162:ILW262162 IVO262162:IVS262162 JFK262162:JFO262162 JPG262162:JPK262162 JZC262162:JZG262162 KIY262162:KJC262162 KSU262162:KSY262162 LCQ262162:LCU262162 LMM262162:LMQ262162 LWI262162:LWM262162 MGE262162:MGI262162 MQA262162:MQE262162 MZW262162:NAA262162 NJS262162:NJW262162 NTO262162:NTS262162 ODK262162:ODO262162 ONG262162:ONK262162 OXC262162:OXG262162 PGY262162:PHC262162 PQU262162:PQY262162 QAQ262162:QAU262162 QKM262162:QKQ262162 QUI262162:QUM262162 REE262162:REI262162 ROA262162:ROE262162 RXW262162:RYA262162 SHS262162:SHW262162 SRO262162:SRS262162 TBK262162:TBO262162 TLG262162:TLK262162 TVC262162:TVG262162 UEY262162:UFC262162 UOU262162:UOY262162 UYQ262162:UYU262162 VIM262162:VIQ262162 VSI262162:VSM262162 WCE262162:WCI262162 WMA262162:WME262162 WVW262162:WWA262162 K327698:O327698 JK327698:JO327698 TG327698:TK327698 ADC327698:ADG327698 AMY327698:ANC327698 AWU327698:AWY327698 BGQ327698:BGU327698 BQM327698:BQQ327698 CAI327698:CAM327698 CKE327698:CKI327698 CUA327698:CUE327698 DDW327698:DEA327698 DNS327698:DNW327698 DXO327698:DXS327698 EHK327698:EHO327698 ERG327698:ERK327698 FBC327698:FBG327698 FKY327698:FLC327698 FUU327698:FUY327698 GEQ327698:GEU327698 GOM327698:GOQ327698 GYI327698:GYM327698 HIE327698:HII327698 HSA327698:HSE327698 IBW327698:ICA327698 ILS327698:ILW327698 IVO327698:IVS327698 JFK327698:JFO327698 JPG327698:JPK327698 JZC327698:JZG327698 KIY327698:KJC327698 KSU327698:KSY327698 LCQ327698:LCU327698 LMM327698:LMQ327698 LWI327698:LWM327698 MGE327698:MGI327698 MQA327698:MQE327698 MZW327698:NAA327698 NJS327698:NJW327698 NTO327698:NTS327698 ODK327698:ODO327698 ONG327698:ONK327698 OXC327698:OXG327698 PGY327698:PHC327698 PQU327698:PQY327698 QAQ327698:QAU327698 QKM327698:QKQ327698 QUI327698:QUM327698 REE327698:REI327698 ROA327698:ROE327698 RXW327698:RYA327698 SHS327698:SHW327698 SRO327698:SRS327698 TBK327698:TBO327698 TLG327698:TLK327698 TVC327698:TVG327698 UEY327698:UFC327698 UOU327698:UOY327698 UYQ327698:UYU327698 VIM327698:VIQ327698 VSI327698:VSM327698 WCE327698:WCI327698 WMA327698:WME327698 WVW327698:WWA327698 K393234:O393234 JK393234:JO393234 TG393234:TK393234 ADC393234:ADG393234 AMY393234:ANC393234 AWU393234:AWY393234 BGQ393234:BGU393234 BQM393234:BQQ393234 CAI393234:CAM393234 CKE393234:CKI393234 CUA393234:CUE393234 DDW393234:DEA393234 DNS393234:DNW393234 DXO393234:DXS393234 EHK393234:EHO393234 ERG393234:ERK393234 FBC393234:FBG393234 FKY393234:FLC393234 FUU393234:FUY393234 GEQ393234:GEU393234 GOM393234:GOQ393234 GYI393234:GYM393234 HIE393234:HII393234 HSA393234:HSE393234 IBW393234:ICA393234 ILS393234:ILW393234 IVO393234:IVS393234 JFK393234:JFO393234 JPG393234:JPK393234 JZC393234:JZG393234 KIY393234:KJC393234 KSU393234:KSY393234 LCQ393234:LCU393234 LMM393234:LMQ393234 LWI393234:LWM393234 MGE393234:MGI393234 MQA393234:MQE393234 MZW393234:NAA393234 NJS393234:NJW393234 NTO393234:NTS393234 ODK393234:ODO393234 ONG393234:ONK393234 OXC393234:OXG393234 PGY393234:PHC393234 PQU393234:PQY393234 QAQ393234:QAU393234 QKM393234:QKQ393234 QUI393234:QUM393234 REE393234:REI393234 ROA393234:ROE393234 RXW393234:RYA393234 SHS393234:SHW393234 SRO393234:SRS393234 TBK393234:TBO393234 TLG393234:TLK393234 TVC393234:TVG393234 UEY393234:UFC393234 UOU393234:UOY393234 UYQ393234:UYU393234 VIM393234:VIQ393234 VSI393234:VSM393234 WCE393234:WCI393234 WMA393234:WME393234 WVW393234:WWA393234 K458770:O458770 JK458770:JO458770 TG458770:TK458770 ADC458770:ADG458770 AMY458770:ANC458770 AWU458770:AWY458770 BGQ458770:BGU458770 BQM458770:BQQ458770 CAI458770:CAM458770 CKE458770:CKI458770 CUA458770:CUE458770 DDW458770:DEA458770 DNS458770:DNW458770 DXO458770:DXS458770 EHK458770:EHO458770 ERG458770:ERK458770 FBC458770:FBG458770 FKY458770:FLC458770 FUU458770:FUY458770 GEQ458770:GEU458770 GOM458770:GOQ458770 GYI458770:GYM458770 HIE458770:HII458770 HSA458770:HSE458770 IBW458770:ICA458770 ILS458770:ILW458770 IVO458770:IVS458770 JFK458770:JFO458770 JPG458770:JPK458770 JZC458770:JZG458770 KIY458770:KJC458770 KSU458770:KSY458770 LCQ458770:LCU458770 LMM458770:LMQ458770 LWI458770:LWM458770 MGE458770:MGI458770 MQA458770:MQE458770 MZW458770:NAA458770 NJS458770:NJW458770 NTO458770:NTS458770 ODK458770:ODO458770 ONG458770:ONK458770 OXC458770:OXG458770 PGY458770:PHC458770 PQU458770:PQY458770 QAQ458770:QAU458770 QKM458770:QKQ458770 QUI458770:QUM458770 REE458770:REI458770 ROA458770:ROE458770 RXW458770:RYA458770 SHS458770:SHW458770 SRO458770:SRS458770 TBK458770:TBO458770 TLG458770:TLK458770 TVC458770:TVG458770 UEY458770:UFC458770 UOU458770:UOY458770 UYQ458770:UYU458770 VIM458770:VIQ458770 VSI458770:VSM458770 WCE458770:WCI458770 WMA458770:WME458770 WVW458770:WWA458770 K524306:O524306 JK524306:JO524306 TG524306:TK524306 ADC524306:ADG524306 AMY524306:ANC524306 AWU524306:AWY524306 BGQ524306:BGU524306 BQM524306:BQQ524306 CAI524306:CAM524306 CKE524306:CKI524306 CUA524306:CUE524306 DDW524306:DEA524306 DNS524306:DNW524306 DXO524306:DXS524306 EHK524306:EHO524306 ERG524306:ERK524306 FBC524306:FBG524306 FKY524306:FLC524306 FUU524306:FUY524306 GEQ524306:GEU524306 GOM524306:GOQ524306 GYI524306:GYM524306 HIE524306:HII524306 HSA524306:HSE524306 IBW524306:ICA524306 ILS524306:ILW524306 IVO524306:IVS524306 JFK524306:JFO524306 JPG524306:JPK524306 JZC524306:JZG524306 KIY524306:KJC524306 KSU524306:KSY524306 LCQ524306:LCU524306 LMM524306:LMQ524306 LWI524306:LWM524306 MGE524306:MGI524306 MQA524306:MQE524306 MZW524306:NAA524306 NJS524306:NJW524306 NTO524306:NTS524306 ODK524306:ODO524306 ONG524306:ONK524306 OXC524306:OXG524306 PGY524306:PHC524306 PQU524306:PQY524306 QAQ524306:QAU524306 QKM524306:QKQ524306 QUI524306:QUM524306 REE524306:REI524306 ROA524306:ROE524306 RXW524306:RYA524306 SHS524306:SHW524306 SRO524306:SRS524306 TBK524306:TBO524306 TLG524306:TLK524306 TVC524306:TVG524306 UEY524306:UFC524306 UOU524306:UOY524306 UYQ524306:UYU524306 VIM524306:VIQ524306 VSI524306:VSM524306 WCE524306:WCI524306 WMA524306:WME524306 WVW524306:WWA524306 K589842:O589842 JK589842:JO589842 TG589842:TK589842 ADC589842:ADG589842 AMY589842:ANC589842 AWU589842:AWY589842 BGQ589842:BGU589842 BQM589842:BQQ589842 CAI589842:CAM589842 CKE589842:CKI589842 CUA589842:CUE589842 DDW589842:DEA589842 DNS589842:DNW589842 DXO589842:DXS589842 EHK589842:EHO589842 ERG589842:ERK589842 FBC589842:FBG589842 FKY589842:FLC589842 FUU589842:FUY589842 GEQ589842:GEU589842 GOM589842:GOQ589842 GYI589842:GYM589842 HIE589842:HII589842 HSA589842:HSE589842 IBW589842:ICA589842 ILS589842:ILW589842 IVO589842:IVS589842 JFK589842:JFO589842 JPG589842:JPK589842 JZC589842:JZG589842 KIY589842:KJC589842 KSU589842:KSY589842 LCQ589842:LCU589842 LMM589842:LMQ589842 LWI589842:LWM589842 MGE589842:MGI589842 MQA589842:MQE589842 MZW589842:NAA589842 NJS589842:NJW589842 NTO589842:NTS589842 ODK589842:ODO589842 ONG589842:ONK589842 OXC589842:OXG589842 PGY589842:PHC589842 PQU589842:PQY589842 QAQ589842:QAU589842 QKM589842:QKQ589842 QUI589842:QUM589842 REE589842:REI589842 ROA589842:ROE589842 RXW589842:RYA589842 SHS589842:SHW589842 SRO589842:SRS589842 TBK589842:TBO589842 TLG589842:TLK589842 TVC589842:TVG589842 UEY589842:UFC589842 UOU589842:UOY589842 UYQ589842:UYU589842 VIM589842:VIQ589842 VSI589842:VSM589842 WCE589842:WCI589842 WMA589842:WME589842 WVW589842:WWA589842 K655378:O655378 JK655378:JO655378 TG655378:TK655378 ADC655378:ADG655378 AMY655378:ANC655378 AWU655378:AWY655378 BGQ655378:BGU655378 BQM655378:BQQ655378 CAI655378:CAM655378 CKE655378:CKI655378 CUA655378:CUE655378 DDW655378:DEA655378 DNS655378:DNW655378 DXO655378:DXS655378 EHK655378:EHO655378 ERG655378:ERK655378 FBC655378:FBG655378 FKY655378:FLC655378 FUU655378:FUY655378 GEQ655378:GEU655378 GOM655378:GOQ655378 GYI655378:GYM655378 HIE655378:HII655378 HSA655378:HSE655378 IBW655378:ICA655378 ILS655378:ILW655378 IVO655378:IVS655378 JFK655378:JFO655378 JPG655378:JPK655378 JZC655378:JZG655378 KIY655378:KJC655378 KSU655378:KSY655378 LCQ655378:LCU655378 LMM655378:LMQ655378 LWI655378:LWM655378 MGE655378:MGI655378 MQA655378:MQE655378 MZW655378:NAA655378 NJS655378:NJW655378 NTO655378:NTS655378 ODK655378:ODO655378 ONG655378:ONK655378 OXC655378:OXG655378 PGY655378:PHC655378 PQU655378:PQY655378 QAQ655378:QAU655378 QKM655378:QKQ655378 QUI655378:QUM655378 REE655378:REI655378 ROA655378:ROE655378 RXW655378:RYA655378 SHS655378:SHW655378 SRO655378:SRS655378 TBK655378:TBO655378 TLG655378:TLK655378 TVC655378:TVG655378 UEY655378:UFC655378 UOU655378:UOY655378 UYQ655378:UYU655378 VIM655378:VIQ655378 VSI655378:VSM655378 WCE655378:WCI655378 WMA655378:WME655378 WVW655378:WWA655378 K720914:O720914 JK720914:JO720914 TG720914:TK720914 ADC720914:ADG720914 AMY720914:ANC720914 AWU720914:AWY720914 BGQ720914:BGU720914 BQM720914:BQQ720914 CAI720914:CAM720914 CKE720914:CKI720914 CUA720914:CUE720914 DDW720914:DEA720914 DNS720914:DNW720914 DXO720914:DXS720914 EHK720914:EHO720914 ERG720914:ERK720914 FBC720914:FBG720914 FKY720914:FLC720914 FUU720914:FUY720914 GEQ720914:GEU720914 GOM720914:GOQ720914 GYI720914:GYM720914 HIE720914:HII720914 HSA720914:HSE720914 IBW720914:ICA720914 ILS720914:ILW720914 IVO720914:IVS720914 JFK720914:JFO720914 JPG720914:JPK720914 JZC720914:JZG720914 KIY720914:KJC720914 KSU720914:KSY720914 LCQ720914:LCU720914 LMM720914:LMQ720914 LWI720914:LWM720914 MGE720914:MGI720914 MQA720914:MQE720914 MZW720914:NAA720914 NJS720914:NJW720914 NTO720914:NTS720914 ODK720914:ODO720914 ONG720914:ONK720914 OXC720914:OXG720914 PGY720914:PHC720914 PQU720914:PQY720914 QAQ720914:QAU720914 QKM720914:QKQ720914 QUI720914:QUM720914 REE720914:REI720914 ROA720914:ROE720914 RXW720914:RYA720914 SHS720914:SHW720914 SRO720914:SRS720914 TBK720914:TBO720914 TLG720914:TLK720914 TVC720914:TVG720914 UEY720914:UFC720914 UOU720914:UOY720914 UYQ720914:UYU720914 VIM720914:VIQ720914 VSI720914:VSM720914 WCE720914:WCI720914 WMA720914:WME720914 WVW720914:WWA720914 K786450:O786450 JK786450:JO786450 TG786450:TK786450 ADC786450:ADG786450 AMY786450:ANC786450 AWU786450:AWY786450 BGQ786450:BGU786450 BQM786450:BQQ786450 CAI786450:CAM786450 CKE786450:CKI786450 CUA786450:CUE786450 DDW786450:DEA786450 DNS786450:DNW786450 DXO786450:DXS786450 EHK786450:EHO786450 ERG786450:ERK786450 FBC786450:FBG786450 FKY786450:FLC786450 FUU786450:FUY786450 GEQ786450:GEU786450 GOM786450:GOQ786450 GYI786450:GYM786450 HIE786450:HII786450 HSA786450:HSE786450 IBW786450:ICA786450 ILS786450:ILW786450 IVO786450:IVS786450 JFK786450:JFO786450 JPG786450:JPK786450 JZC786450:JZG786450 KIY786450:KJC786450 KSU786450:KSY786450 LCQ786450:LCU786450 LMM786450:LMQ786450 LWI786450:LWM786450 MGE786450:MGI786450 MQA786450:MQE786450 MZW786450:NAA786450 NJS786450:NJW786450 NTO786450:NTS786450 ODK786450:ODO786450 ONG786450:ONK786450 OXC786450:OXG786450 PGY786450:PHC786450 PQU786450:PQY786450 QAQ786450:QAU786450 QKM786450:QKQ786450 QUI786450:QUM786450 REE786450:REI786450 ROA786450:ROE786450 RXW786450:RYA786450 SHS786450:SHW786450 SRO786450:SRS786450 TBK786450:TBO786450 TLG786450:TLK786450 TVC786450:TVG786450 UEY786450:UFC786450 UOU786450:UOY786450 UYQ786450:UYU786450 VIM786450:VIQ786450 VSI786450:VSM786450 WCE786450:WCI786450 WMA786450:WME786450 WVW786450:WWA786450 K851986:O851986 JK851986:JO851986 TG851986:TK851986 ADC851986:ADG851986 AMY851986:ANC851986 AWU851986:AWY851986 BGQ851986:BGU851986 BQM851986:BQQ851986 CAI851986:CAM851986 CKE851986:CKI851986 CUA851986:CUE851986 DDW851986:DEA851986 DNS851986:DNW851986 DXO851986:DXS851986 EHK851986:EHO851986 ERG851986:ERK851986 FBC851986:FBG851986 FKY851986:FLC851986 FUU851986:FUY851986 GEQ851986:GEU851986 GOM851986:GOQ851986 GYI851986:GYM851986 HIE851986:HII851986 HSA851986:HSE851986 IBW851986:ICA851986 ILS851986:ILW851986 IVO851986:IVS851986 JFK851986:JFO851986 JPG851986:JPK851986 JZC851986:JZG851986 KIY851986:KJC851986 KSU851986:KSY851986 LCQ851986:LCU851986 LMM851986:LMQ851986 LWI851986:LWM851986 MGE851986:MGI851986 MQA851986:MQE851986 MZW851986:NAA851986 NJS851986:NJW851986 NTO851986:NTS851986 ODK851986:ODO851986 ONG851986:ONK851986 OXC851986:OXG851986 PGY851986:PHC851986 PQU851986:PQY851986 QAQ851986:QAU851986 QKM851986:QKQ851986 QUI851986:QUM851986 REE851986:REI851986 ROA851986:ROE851986 RXW851986:RYA851986 SHS851986:SHW851986 SRO851986:SRS851986 TBK851986:TBO851986 TLG851986:TLK851986 TVC851986:TVG851986 UEY851986:UFC851986 UOU851986:UOY851986 UYQ851986:UYU851986 VIM851986:VIQ851986 VSI851986:VSM851986 WCE851986:WCI851986 WMA851986:WME851986 WVW851986:WWA851986 K917522:O917522 JK917522:JO917522 TG917522:TK917522 ADC917522:ADG917522 AMY917522:ANC917522 AWU917522:AWY917522 BGQ917522:BGU917522 BQM917522:BQQ917522 CAI917522:CAM917522 CKE917522:CKI917522 CUA917522:CUE917522 DDW917522:DEA917522 DNS917522:DNW917522 DXO917522:DXS917522 EHK917522:EHO917522 ERG917522:ERK917522 FBC917522:FBG917522 FKY917522:FLC917522 FUU917522:FUY917522 GEQ917522:GEU917522 GOM917522:GOQ917522 GYI917522:GYM917522 HIE917522:HII917522 HSA917522:HSE917522 IBW917522:ICA917522 ILS917522:ILW917522 IVO917522:IVS917522 JFK917522:JFO917522 JPG917522:JPK917522 JZC917522:JZG917522 KIY917522:KJC917522 KSU917522:KSY917522 LCQ917522:LCU917522 LMM917522:LMQ917522 LWI917522:LWM917522 MGE917522:MGI917522 MQA917522:MQE917522 MZW917522:NAA917522 NJS917522:NJW917522 NTO917522:NTS917522 ODK917522:ODO917522 ONG917522:ONK917522 OXC917522:OXG917522 PGY917522:PHC917522 PQU917522:PQY917522 QAQ917522:QAU917522 QKM917522:QKQ917522 QUI917522:QUM917522 REE917522:REI917522 ROA917522:ROE917522 RXW917522:RYA917522 SHS917522:SHW917522 SRO917522:SRS917522 TBK917522:TBO917522 TLG917522:TLK917522 TVC917522:TVG917522 UEY917522:UFC917522 UOU917522:UOY917522 UYQ917522:UYU917522 VIM917522:VIQ917522 VSI917522:VSM917522 WCE917522:WCI917522 WMA917522:WME917522 WVW917522:WWA917522 K983058:O983058 JK983058:JO983058 TG983058:TK983058 ADC983058:ADG983058 AMY983058:ANC983058 AWU983058:AWY983058 BGQ983058:BGU983058 BQM983058:BQQ983058 CAI983058:CAM983058 CKE983058:CKI983058 CUA983058:CUE983058 DDW983058:DEA983058 DNS983058:DNW983058 DXO983058:DXS983058 EHK983058:EHO983058 ERG983058:ERK983058 FBC983058:FBG983058 FKY983058:FLC983058 FUU983058:FUY983058 GEQ983058:GEU983058 GOM983058:GOQ983058 GYI983058:GYM983058 HIE983058:HII983058 HSA983058:HSE983058 IBW983058:ICA983058 ILS983058:ILW983058 IVO983058:IVS983058 JFK983058:JFO983058 JPG983058:JPK983058 JZC983058:JZG983058 KIY983058:KJC983058 KSU983058:KSY983058 LCQ983058:LCU983058 LMM983058:LMQ983058 LWI983058:LWM983058 MGE983058:MGI983058 MQA983058:MQE983058 MZW983058:NAA983058 NJS983058:NJW983058 NTO983058:NTS983058 ODK983058:ODO983058 ONG983058:ONK983058 OXC983058:OXG983058 PGY983058:PHC983058 PQU983058:PQY983058 QAQ983058:QAU983058 QKM983058:QKQ983058 QUI983058:QUM983058 REE983058:REI983058 ROA983058:ROE983058 RXW983058:RYA983058 SHS983058:SHW983058 SRO983058:SRS983058 TBK983058:TBO983058 TLG983058:TLK983058 TVC983058:TVG983058 UEY983058:UFC983058 UOU983058:UOY983058 UYQ983058:UYU983058 VIM983058:VIQ983058 VSI983058:VSM983058 WCE983058:WCI983058 WMA983058:WME983058 WVW983058:WWA983058 N9:O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N65556:O65556 JN65556:JO65556 TJ65556:TK65556 ADF65556:ADG65556 ANB65556:ANC65556 AWX65556:AWY65556 BGT65556:BGU65556 BQP65556:BQQ65556 CAL65556:CAM65556 CKH65556:CKI65556 CUD65556:CUE65556 DDZ65556:DEA65556 DNV65556:DNW65556 DXR65556:DXS65556 EHN65556:EHO65556 ERJ65556:ERK65556 FBF65556:FBG65556 FLB65556:FLC65556 FUX65556:FUY65556 GET65556:GEU65556 GOP65556:GOQ65556 GYL65556:GYM65556 HIH65556:HII65556 HSD65556:HSE65556 IBZ65556:ICA65556 ILV65556:ILW65556 IVR65556:IVS65556 JFN65556:JFO65556 JPJ65556:JPK65556 JZF65556:JZG65556 KJB65556:KJC65556 KSX65556:KSY65556 LCT65556:LCU65556 LMP65556:LMQ65556 LWL65556:LWM65556 MGH65556:MGI65556 MQD65556:MQE65556 MZZ65556:NAA65556 NJV65556:NJW65556 NTR65556:NTS65556 ODN65556:ODO65556 ONJ65556:ONK65556 OXF65556:OXG65556 PHB65556:PHC65556 PQX65556:PQY65556 QAT65556:QAU65556 QKP65556:QKQ65556 QUL65556:QUM65556 REH65556:REI65556 ROD65556:ROE65556 RXZ65556:RYA65556 SHV65556:SHW65556 SRR65556:SRS65556 TBN65556:TBO65556 TLJ65556:TLK65556 TVF65556:TVG65556 UFB65556:UFC65556 UOX65556:UOY65556 UYT65556:UYU65556 VIP65556:VIQ65556 VSL65556:VSM65556 WCH65556:WCI65556 WMD65556:WME65556 WVZ65556:WWA65556 N131092:O131092 JN131092:JO131092 TJ131092:TK131092 ADF131092:ADG131092 ANB131092:ANC131092 AWX131092:AWY131092 BGT131092:BGU131092 BQP131092:BQQ131092 CAL131092:CAM131092 CKH131092:CKI131092 CUD131092:CUE131092 DDZ131092:DEA131092 DNV131092:DNW131092 DXR131092:DXS131092 EHN131092:EHO131092 ERJ131092:ERK131092 FBF131092:FBG131092 FLB131092:FLC131092 FUX131092:FUY131092 GET131092:GEU131092 GOP131092:GOQ131092 GYL131092:GYM131092 HIH131092:HII131092 HSD131092:HSE131092 IBZ131092:ICA131092 ILV131092:ILW131092 IVR131092:IVS131092 JFN131092:JFO131092 JPJ131092:JPK131092 JZF131092:JZG131092 KJB131092:KJC131092 KSX131092:KSY131092 LCT131092:LCU131092 LMP131092:LMQ131092 LWL131092:LWM131092 MGH131092:MGI131092 MQD131092:MQE131092 MZZ131092:NAA131092 NJV131092:NJW131092 NTR131092:NTS131092 ODN131092:ODO131092 ONJ131092:ONK131092 OXF131092:OXG131092 PHB131092:PHC131092 PQX131092:PQY131092 QAT131092:QAU131092 QKP131092:QKQ131092 QUL131092:QUM131092 REH131092:REI131092 ROD131092:ROE131092 RXZ131092:RYA131092 SHV131092:SHW131092 SRR131092:SRS131092 TBN131092:TBO131092 TLJ131092:TLK131092 TVF131092:TVG131092 UFB131092:UFC131092 UOX131092:UOY131092 UYT131092:UYU131092 VIP131092:VIQ131092 VSL131092:VSM131092 WCH131092:WCI131092 WMD131092:WME131092 WVZ131092:WWA131092 N196628:O196628 JN196628:JO196628 TJ196628:TK196628 ADF196628:ADG196628 ANB196628:ANC196628 AWX196628:AWY196628 BGT196628:BGU196628 BQP196628:BQQ196628 CAL196628:CAM196628 CKH196628:CKI196628 CUD196628:CUE196628 DDZ196628:DEA196628 DNV196628:DNW196628 DXR196628:DXS196628 EHN196628:EHO196628 ERJ196628:ERK196628 FBF196628:FBG196628 FLB196628:FLC196628 FUX196628:FUY196628 GET196628:GEU196628 GOP196628:GOQ196628 GYL196628:GYM196628 HIH196628:HII196628 HSD196628:HSE196628 IBZ196628:ICA196628 ILV196628:ILW196628 IVR196628:IVS196628 JFN196628:JFO196628 JPJ196628:JPK196628 JZF196628:JZG196628 KJB196628:KJC196628 KSX196628:KSY196628 LCT196628:LCU196628 LMP196628:LMQ196628 LWL196628:LWM196628 MGH196628:MGI196628 MQD196628:MQE196628 MZZ196628:NAA196628 NJV196628:NJW196628 NTR196628:NTS196628 ODN196628:ODO196628 ONJ196628:ONK196628 OXF196628:OXG196628 PHB196628:PHC196628 PQX196628:PQY196628 QAT196628:QAU196628 QKP196628:QKQ196628 QUL196628:QUM196628 REH196628:REI196628 ROD196628:ROE196628 RXZ196628:RYA196628 SHV196628:SHW196628 SRR196628:SRS196628 TBN196628:TBO196628 TLJ196628:TLK196628 TVF196628:TVG196628 UFB196628:UFC196628 UOX196628:UOY196628 UYT196628:UYU196628 VIP196628:VIQ196628 VSL196628:VSM196628 WCH196628:WCI196628 WMD196628:WME196628 WVZ196628:WWA196628 N262164:O262164 JN262164:JO262164 TJ262164:TK262164 ADF262164:ADG262164 ANB262164:ANC262164 AWX262164:AWY262164 BGT262164:BGU262164 BQP262164:BQQ262164 CAL262164:CAM262164 CKH262164:CKI262164 CUD262164:CUE262164 DDZ262164:DEA262164 DNV262164:DNW262164 DXR262164:DXS262164 EHN262164:EHO262164 ERJ262164:ERK262164 FBF262164:FBG262164 FLB262164:FLC262164 FUX262164:FUY262164 GET262164:GEU262164 GOP262164:GOQ262164 GYL262164:GYM262164 HIH262164:HII262164 HSD262164:HSE262164 IBZ262164:ICA262164 ILV262164:ILW262164 IVR262164:IVS262164 JFN262164:JFO262164 JPJ262164:JPK262164 JZF262164:JZG262164 KJB262164:KJC262164 KSX262164:KSY262164 LCT262164:LCU262164 LMP262164:LMQ262164 LWL262164:LWM262164 MGH262164:MGI262164 MQD262164:MQE262164 MZZ262164:NAA262164 NJV262164:NJW262164 NTR262164:NTS262164 ODN262164:ODO262164 ONJ262164:ONK262164 OXF262164:OXG262164 PHB262164:PHC262164 PQX262164:PQY262164 QAT262164:QAU262164 QKP262164:QKQ262164 QUL262164:QUM262164 REH262164:REI262164 ROD262164:ROE262164 RXZ262164:RYA262164 SHV262164:SHW262164 SRR262164:SRS262164 TBN262164:TBO262164 TLJ262164:TLK262164 TVF262164:TVG262164 UFB262164:UFC262164 UOX262164:UOY262164 UYT262164:UYU262164 VIP262164:VIQ262164 VSL262164:VSM262164 WCH262164:WCI262164 WMD262164:WME262164 WVZ262164:WWA262164 N327700:O327700 JN327700:JO327700 TJ327700:TK327700 ADF327700:ADG327700 ANB327700:ANC327700 AWX327700:AWY327700 BGT327700:BGU327700 BQP327700:BQQ327700 CAL327700:CAM327700 CKH327700:CKI327700 CUD327700:CUE327700 DDZ327700:DEA327700 DNV327700:DNW327700 DXR327700:DXS327700 EHN327700:EHO327700 ERJ327700:ERK327700 FBF327700:FBG327700 FLB327700:FLC327700 FUX327700:FUY327700 GET327700:GEU327700 GOP327700:GOQ327700 GYL327700:GYM327700 HIH327700:HII327700 HSD327700:HSE327700 IBZ327700:ICA327700 ILV327700:ILW327700 IVR327700:IVS327700 JFN327700:JFO327700 JPJ327700:JPK327700 JZF327700:JZG327700 KJB327700:KJC327700 KSX327700:KSY327700 LCT327700:LCU327700 LMP327700:LMQ327700 LWL327700:LWM327700 MGH327700:MGI327700 MQD327700:MQE327700 MZZ327700:NAA327700 NJV327700:NJW327700 NTR327700:NTS327700 ODN327700:ODO327700 ONJ327700:ONK327700 OXF327700:OXG327700 PHB327700:PHC327700 PQX327700:PQY327700 QAT327700:QAU327700 QKP327700:QKQ327700 QUL327700:QUM327700 REH327700:REI327700 ROD327700:ROE327700 RXZ327700:RYA327700 SHV327700:SHW327700 SRR327700:SRS327700 TBN327700:TBO327700 TLJ327700:TLK327700 TVF327700:TVG327700 UFB327700:UFC327700 UOX327700:UOY327700 UYT327700:UYU327700 VIP327700:VIQ327700 VSL327700:VSM327700 WCH327700:WCI327700 WMD327700:WME327700 WVZ327700:WWA327700 N393236:O393236 JN393236:JO393236 TJ393236:TK393236 ADF393236:ADG393236 ANB393236:ANC393236 AWX393236:AWY393236 BGT393236:BGU393236 BQP393236:BQQ393236 CAL393236:CAM393236 CKH393236:CKI393236 CUD393236:CUE393236 DDZ393236:DEA393236 DNV393236:DNW393236 DXR393236:DXS393236 EHN393236:EHO393236 ERJ393236:ERK393236 FBF393236:FBG393236 FLB393236:FLC393236 FUX393236:FUY393236 GET393236:GEU393236 GOP393236:GOQ393236 GYL393236:GYM393236 HIH393236:HII393236 HSD393236:HSE393236 IBZ393236:ICA393236 ILV393236:ILW393236 IVR393236:IVS393236 JFN393236:JFO393236 JPJ393236:JPK393236 JZF393236:JZG393236 KJB393236:KJC393236 KSX393236:KSY393236 LCT393236:LCU393236 LMP393236:LMQ393236 LWL393236:LWM393236 MGH393236:MGI393236 MQD393236:MQE393236 MZZ393236:NAA393236 NJV393236:NJW393236 NTR393236:NTS393236 ODN393236:ODO393236 ONJ393236:ONK393236 OXF393236:OXG393236 PHB393236:PHC393236 PQX393236:PQY393236 QAT393236:QAU393236 QKP393236:QKQ393236 QUL393236:QUM393236 REH393236:REI393236 ROD393236:ROE393236 RXZ393236:RYA393236 SHV393236:SHW393236 SRR393236:SRS393236 TBN393236:TBO393236 TLJ393236:TLK393236 TVF393236:TVG393236 UFB393236:UFC393236 UOX393236:UOY393236 UYT393236:UYU393236 VIP393236:VIQ393236 VSL393236:VSM393236 WCH393236:WCI393236 WMD393236:WME393236 WVZ393236:WWA393236 N458772:O458772 JN458772:JO458772 TJ458772:TK458772 ADF458772:ADG458772 ANB458772:ANC458772 AWX458772:AWY458772 BGT458772:BGU458772 BQP458772:BQQ458772 CAL458772:CAM458772 CKH458772:CKI458772 CUD458772:CUE458772 DDZ458772:DEA458772 DNV458772:DNW458772 DXR458772:DXS458772 EHN458772:EHO458772 ERJ458772:ERK458772 FBF458772:FBG458772 FLB458772:FLC458772 FUX458772:FUY458772 GET458772:GEU458772 GOP458772:GOQ458772 GYL458772:GYM458772 HIH458772:HII458772 HSD458772:HSE458772 IBZ458772:ICA458772 ILV458772:ILW458772 IVR458772:IVS458772 JFN458772:JFO458772 JPJ458772:JPK458772 JZF458772:JZG458772 KJB458772:KJC458772 KSX458772:KSY458772 LCT458772:LCU458772 LMP458772:LMQ458772 LWL458772:LWM458772 MGH458772:MGI458772 MQD458772:MQE458772 MZZ458772:NAA458772 NJV458772:NJW458772 NTR458772:NTS458772 ODN458772:ODO458772 ONJ458772:ONK458772 OXF458772:OXG458772 PHB458772:PHC458772 PQX458772:PQY458772 QAT458772:QAU458772 QKP458772:QKQ458772 QUL458772:QUM458772 REH458772:REI458772 ROD458772:ROE458772 RXZ458772:RYA458772 SHV458772:SHW458772 SRR458772:SRS458772 TBN458772:TBO458772 TLJ458772:TLK458772 TVF458772:TVG458772 UFB458772:UFC458772 UOX458772:UOY458772 UYT458772:UYU458772 VIP458772:VIQ458772 VSL458772:VSM458772 WCH458772:WCI458772 WMD458772:WME458772 WVZ458772:WWA458772 N524308:O524308 JN524308:JO524308 TJ524308:TK524308 ADF524308:ADG524308 ANB524308:ANC524308 AWX524308:AWY524308 BGT524308:BGU524308 BQP524308:BQQ524308 CAL524308:CAM524308 CKH524308:CKI524308 CUD524308:CUE524308 DDZ524308:DEA524308 DNV524308:DNW524308 DXR524308:DXS524308 EHN524308:EHO524308 ERJ524308:ERK524308 FBF524308:FBG524308 FLB524308:FLC524308 FUX524308:FUY524308 GET524308:GEU524308 GOP524308:GOQ524308 GYL524308:GYM524308 HIH524308:HII524308 HSD524308:HSE524308 IBZ524308:ICA524308 ILV524308:ILW524308 IVR524308:IVS524308 JFN524308:JFO524308 JPJ524308:JPK524308 JZF524308:JZG524308 KJB524308:KJC524308 KSX524308:KSY524308 LCT524308:LCU524308 LMP524308:LMQ524308 LWL524308:LWM524308 MGH524308:MGI524308 MQD524308:MQE524308 MZZ524308:NAA524308 NJV524308:NJW524308 NTR524308:NTS524308 ODN524308:ODO524308 ONJ524308:ONK524308 OXF524308:OXG524308 PHB524308:PHC524308 PQX524308:PQY524308 QAT524308:QAU524308 QKP524308:QKQ524308 QUL524308:QUM524308 REH524308:REI524308 ROD524308:ROE524308 RXZ524308:RYA524308 SHV524308:SHW524308 SRR524308:SRS524308 TBN524308:TBO524308 TLJ524308:TLK524308 TVF524308:TVG524308 UFB524308:UFC524308 UOX524308:UOY524308 UYT524308:UYU524308 VIP524308:VIQ524308 VSL524308:VSM524308 WCH524308:WCI524308 WMD524308:WME524308 WVZ524308:WWA524308 N589844:O589844 JN589844:JO589844 TJ589844:TK589844 ADF589844:ADG589844 ANB589844:ANC589844 AWX589844:AWY589844 BGT589844:BGU589844 BQP589844:BQQ589844 CAL589844:CAM589844 CKH589844:CKI589844 CUD589844:CUE589844 DDZ589844:DEA589844 DNV589844:DNW589844 DXR589844:DXS589844 EHN589844:EHO589844 ERJ589844:ERK589844 FBF589844:FBG589844 FLB589844:FLC589844 FUX589844:FUY589844 GET589844:GEU589844 GOP589844:GOQ589844 GYL589844:GYM589844 HIH589844:HII589844 HSD589844:HSE589844 IBZ589844:ICA589844 ILV589844:ILW589844 IVR589844:IVS589844 JFN589844:JFO589844 JPJ589844:JPK589844 JZF589844:JZG589844 KJB589844:KJC589844 KSX589844:KSY589844 LCT589844:LCU589844 LMP589844:LMQ589844 LWL589844:LWM589844 MGH589844:MGI589844 MQD589844:MQE589844 MZZ589844:NAA589844 NJV589844:NJW589844 NTR589844:NTS589844 ODN589844:ODO589844 ONJ589844:ONK589844 OXF589844:OXG589844 PHB589844:PHC589844 PQX589844:PQY589844 QAT589844:QAU589844 QKP589844:QKQ589844 QUL589844:QUM589844 REH589844:REI589844 ROD589844:ROE589844 RXZ589844:RYA589844 SHV589844:SHW589844 SRR589844:SRS589844 TBN589844:TBO589844 TLJ589844:TLK589844 TVF589844:TVG589844 UFB589844:UFC589844 UOX589844:UOY589844 UYT589844:UYU589844 VIP589844:VIQ589844 VSL589844:VSM589844 WCH589844:WCI589844 WMD589844:WME589844 WVZ589844:WWA589844 N655380:O655380 JN655380:JO655380 TJ655380:TK655380 ADF655380:ADG655380 ANB655380:ANC655380 AWX655380:AWY655380 BGT655380:BGU655380 BQP655380:BQQ655380 CAL655380:CAM655380 CKH655380:CKI655380 CUD655380:CUE655380 DDZ655380:DEA655380 DNV655380:DNW655380 DXR655380:DXS655380 EHN655380:EHO655380 ERJ655380:ERK655380 FBF655380:FBG655380 FLB655380:FLC655380 FUX655380:FUY655380 GET655380:GEU655380 GOP655380:GOQ655380 GYL655380:GYM655380 HIH655380:HII655380 HSD655380:HSE655380 IBZ655380:ICA655380 ILV655380:ILW655380 IVR655380:IVS655380 JFN655380:JFO655380 JPJ655380:JPK655380 JZF655380:JZG655380 KJB655380:KJC655380 KSX655380:KSY655380 LCT655380:LCU655380 LMP655380:LMQ655380 LWL655380:LWM655380 MGH655380:MGI655380 MQD655380:MQE655380 MZZ655380:NAA655380 NJV655380:NJW655380 NTR655380:NTS655380 ODN655380:ODO655380 ONJ655380:ONK655380 OXF655380:OXG655380 PHB655380:PHC655380 PQX655380:PQY655380 QAT655380:QAU655380 QKP655380:QKQ655380 QUL655380:QUM655380 REH655380:REI655380 ROD655380:ROE655380 RXZ655380:RYA655380 SHV655380:SHW655380 SRR655380:SRS655380 TBN655380:TBO655380 TLJ655380:TLK655380 TVF655380:TVG655380 UFB655380:UFC655380 UOX655380:UOY655380 UYT655380:UYU655380 VIP655380:VIQ655380 VSL655380:VSM655380 WCH655380:WCI655380 WMD655380:WME655380 WVZ655380:WWA655380 N720916:O720916 JN720916:JO720916 TJ720916:TK720916 ADF720916:ADG720916 ANB720916:ANC720916 AWX720916:AWY720916 BGT720916:BGU720916 BQP720916:BQQ720916 CAL720916:CAM720916 CKH720916:CKI720916 CUD720916:CUE720916 DDZ720916:DEA720916 DNV720916:DNW720916 DXR720916:DXS720916 EHN720916:EHO720916 ERJ720916:ERK720916 FBF720916:FBG720916 FLB720916:FLC720916 FUX720916:FUY720916 GET720916:GEU720916 GOP720916:GOQ720916 GYL720916:GYM720916 HIH720916:HII720916 HSD720916:HSE720916 IBZ720916:ICA720916 ILV720916:ILW720916 IVR720916:IVS720916 JFN720916:JFO720916 JPJ720916:JPK720916 JZF720916:JZG720916 KJB720916:KJC720916 KSX720916:KSY720916 LCT720916:LCU720916 LMP720916:LMQ720916 LWL720916:LWM720916 MGH720916:MGI720916 MQD720916:MQE720916 MZZ720916:NAA720916 NJV720916:NJW720916 NTR720916:NTS720916 ODN720916:ODO720916 ONJ720916:ONK720916 OXF720916:OXG720916 PHB720916:PHC720916 PQX720916:PQY720916 QAT720916:QAU720916 QKP720916:QKQ720916 QUL720916:QUM720916 REH720916:REI720916 ROD720916:ROE720916 RXZ720916:RYA720916 SHV720916:SHW720916 SRR720916:SRS720916 TBN720916:TBO720916 TLJ720916:TLK720916 TVF720916:TVG720916 UFB720916:UFC720916 UOX720916:UOY720916 UYT720916:UYU720916 VIP720916:VIQ720916 VSL720916:VSM720916 WCH720916:WCI720916 WMD720916:WME720916 WVZ720916:WWA720916 N786452:O786452 JN786452:JO786452 TJ786452:TK786452 ADF786452:ADG786452 ANB786452:ANC786452 AWX786452:AWY786452 BGT786452:BGU786452 BQP786452:BQQ786452 CAL786452:CAM786452 CKH786452:CKI786452 CUD786452:CUE786452 DDZ786452:DEA786452 DNV786452:DNW786452 DXR786452:DXS786452 EHN786452:EHO786452 ERJ786452:ERK786452 FBF786452:FBG786452 FLB786452:FLC786452 FUX786452:FUY786452 GET786452:GEU786452 GOP786452:GOQ786452 GYL786452:GYM786452 HIH786452:HII786452 HSD786452:HSE786452 IBZ786452:ICA786452 ILV786452:ILW786452 IVR786452:IVS786452 JFN786452:JFO786452 JPJ786452:JPK786452 JZF786452:JZG786452 KJB786452:KJC786452 KSX786452:KSY786452 LCT786452:LCU786452 LMP786452:LMQ786452 LWL786452:LWM786452 MGH786452:MGI786452 MQD786452:MQE786452 MZZ786452:NAA786452 NJV786452:NJW786452 NTR786452:NTS786452 ODN786452:ODO786452 ONJ786452:ONK786452 OXF786452:OXG786452 PHB786452:PHC786452 PQX786452:PQY786452 QAT786452:QAU786452 QKP786452:QKQ786452 QUL786452:QUM786452 REH786452:REI786452 ROD786452:ROE786452 RXZ786452:RYA786452 SHV786452:SHW786452 SRR786452:SRS786452 TBN786452:TBO786452 TLJ786452:TLK786452 TVF786452:TVG786452 UFB786452:UFC786452 UOX786452:UOY786452 UYT786452:UYU786452 VIP786452:VIQ786452 VSL786452:VSM786452 WCH786452:WCI786452 WMD786452:WME786452 WVZ786452:WWA786452 N851988:O851988 JN851988:JO851988 TJ851988:TK851988 ADF851988:ADG851988 ANB851988:ANC851988 AWX851988:AWY851988 BGT851988:BGU851988 BQP851988:BQQ851988 CAL851988:CAM851988 CKH851988:CKI851988 CUD851988:CUE851988 DDZ851988:DEA851988 DNV851988:DNW851988 DXR851988:DXS851988 EHN851988:EHO851988 ERJ851988:ERK851988 FBF851988:FBG851988 FLB851988:FLC851988 FUX851988:FUY851988 GET851988:GEU851988 GOP851988:GOQ851988 GYL851988:GYM851988 HIH851988:HII851988 HSD851988:HSE851988 IBZ851988:ICA851988 ILV851988:ILW851988 IVR851988:IVS851988 JFN851988:JFO851988 JPJ851988:JPK851988 JZF851988:JZG851988 KJB851988:KJC851988 KSX851988:KSY851988 LCT851988:LCU851988 LMP851988:LMQ851988 LWL851988:LWM851988 MGH851988:MGI851988 MQD851988:MQE851988 MZZ851988:NAA851988 NJV851988:NJW851988 NTR851988:NTS851988 ODN851988:ODO851988 ONJ851988:ONK851988 OXF851988:OXG851988 PHB851988:PHC851988 PQX851988:PQY851988 QAT851988:QAU851988 QKP851988:QKQ851988 QUL851988:QUM851988 REH851988:REI851988 ROD851988:ROE851988 RXZ851988:RYA851988 SHV851988:SHW851988 SRR851988:SRS851988 TBN851988:TBO851988 TLJ851988:TLK851988 TVF851988:TVG851988 UFB851988:UFC851988 UOX851988:UOY851988 UYT851988:UYU851988 VIP851988:VIQ851988 VSL851988:VSM851988 WCH851988:WCI851988 WMD851988:WME851988 WVZ851988:WWA851988 N917524:O917524 JN917524:JO917524 TJ917524:TK917524 ADF917524:ADG917524 ANB917524:ANC917524 AWX917524:AWY917524 BGT917524:BGU917524 BQP917524:BQQ917524 CAL917524:CAM917524 CKH917524:CKI917524 CUD917524:CUE917524 DDZ917524:DEA917524 DNV917524:DNW917524 DXR917524:DXS917524 EHN917524:EHO917524 ERJ917524:ERK917524 FBF917524:FBG917524 FLB917524:FLC917524 FUX917524:FUY917524 GET917524:GEU917524 GOP917524:GOQ917524 GYL917524:GYM917524 HIH917524:HII917524 HSD917524:HSE917524 IBZ917524:ICA917524 ILV917524:ILW917524 IVR917524:IVS917524 JFN917524:JFO917524 JPJ917524:JPK917524 JZF917524:JZG917524 KJB917524:KJC917524 KSX917524:KSY917524 LCT917524:LCU917524 LMP917524:LMQ917524 LWL917524:LWM917524 MGH917524:MGI917524 MQD917524:MQE917524 MZZ917524:NAA917524 NJV917524:NJW917524 NTR917524:NTS917524 ODN917524:ODO917524 ONJ917524:ONK917524 OXF917524:OXG917524 PHB917524:PHC917524 PQX917524:PQY917524 QAT917524:QAU917524 QKP917524:QKQ917524 QUL917524:QUM917524 REH917524:REI917524 ROD917524:ROE917524 RXZ917524:RYA917524 SHV917524:SHW917524 SRR917524:SRS917524 TBN917524:TBO917524 TLJ917524:TLK917524 TVF917524:TVG917524 UFB917524:UFC917524 UOX917524:UOY917524 UYT917524:UYU917524 VIP917524:VIQ917524 VSL917524:VSM917524 WCH917524:WCI917524 WMD917524:WME917524 WVZ917524:WWA917524 N983060:O983060 JN983060:JO983060 TJ983060:TK983060 ADF983060:ADG983060 ANB983060:ANC983060 AWX983060:AWY983060 BGT983060:BGU983060 BQP983060:BQQ983060 CAL983060:CAM983060 CKH983060:CKI983060 CUD983060:CUE983060 DDZ983060:DEA983060 DNV983060:DNW983060 DXR983060:DXS983060 EHN983060:EHO983060 ERJ983060:ERK983060 FBF983060:FBG983060 FLB983060:FLC983060 FUX983060:FUY983060 GET983060:GEU983060 GOP983060:GOQ983060 GYL983060:GYM983060 HIH983060:HII983060 HSD983060:HSE983060 IBZ983060:ICA983060 ILV983060:ILW983060 IVR983060:IVS983060 JFN983060:JFO983060 JPJ983060:JPK983060 JZF983060:JZG983060 KJB983060:KJC983060 KSX983060:KSY983060 LCT983060:LCU983060 LMP983060:LMQ983060 LWL983060:LWM983060 MGH983060:MGI983060 MQD983060:MQE983060 MZZ983060:NAA983060 NJV983060:NJW983060 NTR983060:NTS983060 ODN983060:ODO983060 ONJ983060:ONK983060 OXF983060:OXG983060 PHB983060:PHC983060 PQX983060:PQY983060 QAT983060:QAU983060 QKP983060:QKQ983060 QUL983060:QUM983060 REH983060:REI983060 ROD983060:ROE983060 RXZ983060:RYA983060 SHV983060:SHW983060 SRR983060:SRS983060 TBN983060:TBO983060 TLJ983060:TLK983060 TVF983060:TVG983060 UFB983060:UFC983060 UOX983060:UOY983060 UYT983060:UYU983060 VIP983060:VIQ983060 VSL983060:VSM983060 WCH983060:WCI983060 WMD983060:WME983060">
      <formula1>$B$32:$B$121</formula1>
    </dataValidation>
  </dataValidations>
  <hyperlinks>
    <hyperlink ref="A127:AR127" r:id="rId1" display="U denotes data collected from the UNSD/UNEP biennial Questionnaires on Environment Statistics, Water section. Questionnaires available at: http://unstats.un.org/unsd/environment/questionnaire.htm ."/>
    <hyperlink ref="A128:AR128" r:id="rId2" display="E denotes the Eurostat environment statistics main tables and database (http://ec.europa.eu/eurostat/data/database). (Date of extraction: June 2016.)"/>
    <hyperlink ref="A130:AR130" r:id="rId3" display="United Nations, Department of Economic and Social Affairs, Population Division,  World Population Prospects: The 2015 Revision,  New York, 2015. Data files available at: https://esa.un.org/unpd/wpp/ . (Date of extraction: July 2016)."/>
  </hyperlinks>
  <pageMargins left="0.75" right="0.75" top="0.5" bottom="0.5" header="0.5" footer="0.5"/>
  <pageSetup paperSize="5" scale="62"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Table</vt:lpstr>
      <vt:lpstr>'Final Table'!Z_ExcelSQL_A181</vt:lpstr>
      <vt:lpstr>'Final Table'!Z_ExcelSQL_B10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2017-02-03T16:32:39Z</dcterms:created>
  <dcterms:modified xsi:type="dcterms:W3CDTF">2017-02-03T16:33:28Z</dcterms:modified>
</cp:coreProperties>
</file>